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jfilesv01\01総務部\04税務課\01市民税係\02個人市民税\■住民税関係■\03 申告相談\R2年分申告\02 農業計算ノート\"/>
    </mc:Choice>
  </mc:AlternateContent>
  <xr:revisionPtr revIDLastSave="0" documentId="13_ncr:1_{2D303DB7-CC18-41F1-9B92-4FDCD51CD86A}" xr6:coauthVersionLast="43" xr6:coauthVersionMax="43" xr10:uidLastSave="{00000000-0000-0000-0000-000000000000}"/>
  <workbookProtection lockStructure="1"/>
  <bookViews>
    <workbookView xWindow="-120" yWindow="-120" windowWidth="29040" windowHeight="15840" activeTab="1" xr2:uid="{16167A97-657E-4CAE-B632-FBA6FEC4B893}"/>
  </bookViews>
  <sheets>
    <sheet name="農業所得計算ノート" sheetId="2" r:id="rId1"/>
    <sheet name="記入のしかた" sheetId="4" r:id="rId2"/>
    <sheet name="減価償却耐用年数（定額法）" sheetId="3" r:id="rId3"/>
    <sheet name="和暦⇔西暦" sheetId="5" r:id="rId4"/>
  </sheets>
  <definedNames>
    <definedName name="_xlnm.Print_Area" localSheetId="1">記入のしかた!$A$1:$AI$189</definedName>
    <definedName name="_xlnm.Print_Area" localSheetId="0">農業所得計算ノート!$A$1:$AI$146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2" l="1"/>
  <c r="J43" i="2" l="1"/>
  <c r="J22" i="2"/>
  <c r="AL136" i="2" l="1"/>
  <c r="AN136" i="2" s="1"/>
  <c r="AL120" i="2"/>
  <c r="J25" i="2" l="1"/>
  <c r="AP139" i="2" l="1"/>
  <c r="AO139" i="2"/>
  <c r="AL139" i="2"/>
  <c r="AP136" i="2"/>
  <c r="AO136" i="2"/>
  <c r="AL121" i="2"/>
  <c r="AM121" i="2" s="1"/>
  <c r="X121" i="2" s="1"/>
  <c r="AO121" i="2"/>
  <c r="AP121" i="2"/>
  <c r="AL122" i="2"/>
  <c r="AM122" i="2" s="1"/>
  <c r="X122" i="2" s="1"/>
  <c r="AO122" i="2"/>
  <c r="AP122" i="2"/>
  <c r="AL123" i="2"/>
  <c r="AN123" i="2" s="1"/>
  <c r="AT123" i="2" s="1"/>
  <c r="AO123" i="2"/>
  <c r="AP123" i="2"/>
  <c r="AL124" i="2"/>
  <c r="AN124" i="2" s="1"/>
  <c r="AT124" i="2" s="1"/>
  <c r="AO124" i="2"/>
  <c r="AP124" i="2"/>
  <c r="AL125" i="2"/>
  <c r="AM125" i="2" s="1"/>
  <c r="X125" i="2" s="1"/>
  <c r="AO125" i="2"/>
  <c r="AP125" i="2"/>
  <c r="AL126" i="2"/>
  <c r="AN126" i="2" s="1"/>
  <c r="AT126" i="2" s="1"/>
  <c r="AO126" i="2"/>
  <c r="AP126" i="2"/>
  <c r="AL127" i="2"/>
  <c r="AM127" i="2" s="1"/>
  <c r="X127" i="2" s="1"/>
  <c r="AO127" i="2"/>
  <c r="AP127" i="2"/>
  <c r="AL128" i="2"/>
  <c r="AN128" i="2" s="1"/>
  <c r="AT128" i="2" s="1"/>
  <c r="AO128" i="2"/>
  <c r="AP128" i="2"/>
  <c r="AL129" i="2"/>
  <c r="AM129" i="2" s="1"/>
  <c r="X129" i="2" s="1"/>
  <c r="AO129" i="2"/>
  <c r="AP129" i="2"/>
  <c r="AL130" i="2"/>
  <c r="AN130" i="2" s="1"/>
  <c r="AT130" i="2" s="1"/>
  <c r="AO130" i="2"/>
  <c r="AP130" i="2"/>
  <c r="AL131" i="2"/>
  <c r="AM131" i="2" s="1"/>
  <c r="X131" i="2" s="1"/>
  <c r="AO131" i="2"/>
  <c r="AP131" i="2"/>
  <c r="AL132" i="2"/>
  <c r="AN132" i="2" s="1"/>
  <c r="AT132" i="2" s="1"/>
  <c r="AO132" i="2"/>
  <c r="AP132" i="2"/>
  <c r="AL133" i="2"/>
  <c r="AM133" i="2" s="1"/>
  <c r="X133" i="2" s="1"/>
  <c r="AO133" i="2"/>
  <c r="AP133" i="2"/>
  <c r="AL134" i="2"/>
  <c r="AN134" i="2" s="1"/>
  <c r="AT134" i="2" s="1"/>
  <c r="AO134" i="2"/>
  <c r="AP134" i="2"/>
  <c r="AP120" i="2"/>
  <c r="AO120" i="2"/>
  <c r="AN120" i="2"/>
  <c r="AT120" i="2" s="1"/>
  <c r="AM128" i="2" l="1"/>
  <c r="X128" i="2" s="1"/>
  <c r="AS123" i="2"/>
  <c r="AR123" i="2" s="1"/>
  <c r="AM124" i="2"/>
  <c r="X124" i="2" s="1"/>
  <c r="AM123" i="2"/>
  <c r="X123" i="2" s="1"/>
  <c r="AM132" i="2"/>
  <c r="X132" i="2" s="1"/>
  <c r="AN131" i="2"/>
  <c r="AT131" i="2" s="1"/>
  <c r="AS131" i="2"/>
  <c r="AR131" i="2" s="1"/>
  <c r="AS127" i="2"/>
  <c r="AR127" i="2" s="1"/>
  <c r="AV127" i="2" s="1"/>
  <c r="AN127" i="2"/>
  <c r="AT127" i="2" s="1"/>
  <c r="AM134" i="2"/>
  <c r="X134" i="2" s="1"/>
  <c r="AM130" i="2"/>
  <c r="X130" i="2" s="1"/>
  <c r="AM126" i="2"/>
  <c r="X126" i="2" s="1"/>
  <c r="AS139" i="2"/>
  <c r="AS136" i="2"/>
  <c r="AS132" i="2"/>
  <c r="AS128" i="2"/>
  <c r="AR128" i="2" s="1"/>
  <c r="AS124" i="2"/>
  <c r="AU124" i="2" s="1"/>
  <c r="AW124" i="2" s="1"/>
  <c r="AX121" i="2"/>
  <c r="AX132" i="2"/>
  <c r="AY132" i="2" s="1"/>
  <c r="BA132" i="2" s="1"/>
  <c r="AX131" i="2"/>
  <c r="AY131" i="2" s="1"/>
  <c r="BA131" i="2" s="1"/>
  <c r="AD131" i="2" s="1"/>
  <c r="AX128" i="2"/>
  <c r="AY128" i="2" s="1"/>
  <c r="BA128" i="2" s="1"/>
  <c r="AD128" i="2" s="1"/>
  <c r="AX127" i="2"/>
  <c r="AY127" i="2" s="1"/>
  <c r="BA127" i="2" s="1"/>
  <c r="AD127" i="2" s="1"/>
  <c r="AX124" i="2"/>
  <c r="AY124" i="2" s="1"/>
  <c r="BA124" i="2" s="1"/>
  <c r="AD124" i="2" s="1"/>
  <c r="AM139" i="2"/>
  <c r="X139" i="2" s="1"/>
  <c r="AX139" i="2"/>
  <c r="AN139" i="2"/>
  <c r="AT139" i="2" s="1"/>
  <c r="AX136" i="2"/>
  <c r="AM136" i="2"/>
  <c r="X136" i="2" s="1"/>
  <c r="AT136" i="2"/>
  <c r="AV131" i="2"/>
  <c r="AZ131" i="2"/>
  <c r="AV123" i="2"/>
  <c r="AZ123" i="2"/>
  <c r="AU132" i="2"/>
  <c r="AW132" i="2" s="1"/>
  <c r="AR132" i="2"/>
  <c r="AX133" i="2"/>
  <c r="AY133" i="2" s="1"/>
  <c r="BA133" i="2" s="1"/>
  <c r="AD133" i="2" s="1"/>
  <c r="AX134" i="2"/>
  <c r="AY134" i="2" s="1"/>
  <c r="BA134" i="2" s="1"/>
  <c r="AD134" i="2" s="1"/>
  <c r="AS133" i="2"/>
  <c r="AN133" i="2"/>
  <c r="AT133" i="2" s="1"/>
  <c r="AU131" i="2"/>
  <c r="AW131" i="2" s="1"/>
  <c r="AX130" i="2"/>
  <c r="AY130" i="2" s="1"/>
  <c r="BA130" i="2" s="1"/>
  <c r="AD130" i="2" s="1"/>
  <c r="AS129" i="2"/>
  <c r="AN129" i="2"/>
  <c r="AT129" i="2" s="1"/>
  <c r="AX126" i="2"/>
  <c r="AS125" i="2"/>
  <c r="AN125" i="2"/>
  <c r="AT125" i="2" s="1"/>
  <c r="AU123" i="2"/>
  <c r="AW123" i="2" s="1"/>
  <c r="AX122" i="2"/>
  <c r="AS121" i="2"/>
  <c r="AN121" i="2"/>
  <c r="AT121" i="2" s="1"/>
  <c r="AX129" i="2"/>
  <c r="AY129" i="2" s="1"/>
  <c r="BA129" i="2" s="1"/>
  <c r="AD129" i="2" s="1"/>
  <c r="AX125" i="2"/>
  <c r="AS134" i="2"/>
  <c r="AS130" i="2"/>
  <c r="AS126" i="2"/>
  <c r="AX123" i="2"/>
  <c r="AY123" i="2" s="1"/>
  <c r="BA123" i="2" s="1"/>
  <c r="AD123" i="2" s="1"/>
  <c r="AS122" i="2"/>
  <c r="AN122" i="2"/>
  <c r="AT122" i="2" s="1"/>
  <c r="AX120" i="2"/>
  <c r="AM120" i="2"/>
  <c r="X120" i="2" s="1"/>
  <c r="AS120" i="2"/>
  <c r="AR124" i="2" l="1"/>
  <c r="AD132" i="2"/>
  <c r="AU127" i="2"/>
  <c r="AW127" i="2" s="1"/>
  <c r="AU128" i="2"/>
  <c r="AW128" i="2" s="1"/>
  <c r="AZ127" i="2"/>
  <c r="AY126" i="2"/>
  <c r="BA126" i="2" s="1"/>
  <c r="AD126" i="2" s="1"/>
  <c r="AY139" i="2"/>
  <c r="BA139" i="2" s="1"/>
  <c r="AD139" i="2" s="1"/>
  <c r="AU139" i="2"/>
  <c r="AW139" i="2" s="1"/>
  <c r="AR139" i="2"/>
  <c r="AY136" i="2"/>
  <c r="BA136" i="2" s="1"/>
  <c r="AU136" i="2"/>
  <c r="AW136" i="2" s="1"/>
  <c r="AD136" i="2" s="1"/>
  <c r="AR136" i="2"/>
  <c r="AR130" i="2"/>
  <c r="AU130" i="2"/>
  <c r="AW130" i="2" s="1"/>
  <c r="AR122" i="2"/>
  <c r="AU122" i="2"/>
  <c r="AW122" i="2" s="1"/>
  <c r="AR134" i="2"/>
  <c r="AU134" i="2"/>
  <c r="AW134" i="2" s="1"/>
  <c r="AU121" i="2"/>
  <c r="AW121" i="2" s="1"/>
  <c r="AR121" i="2"/>
  <c r="AU125" i="2"/>
  <c r="AW125" i="2" s="1"/>
  <c r="AR125" i="2"/>
  <c r="AU129" i="2"/>
  <c r="AW129" i="2" s="1"/>
  <c r="AR129" i="2"/>
  <c r="AU133" i="2"/>
  <c r="AW133" i="2" s="1"/>
  <c r="AR133" i="2"/>
  <c r="AV132" i="2"/>
  <c r="AZ132" i="2"/>
  <c r="AY125" i="2"/>
  <c r="BA125" i="2" s="1"/>
  <c r="AD125" i="2" s="1"/>
  <c r="AY122" i="2"/>
  <c r="BA122" i="2" s="1"/>
  <c r="AD122" i="2" s="1"/>
  <c r="AV124" i="2"/>
  <c r="AZ124" i="2"/>
  <c r="AR126" i="2"/>
  <c r="AU126" i="2"/>
  <c r="AW126" i="2" s="1"/>
  <c r="AV128" i="2"/>
  <c r="AZ128" i="2"/>
  <c r="AY121" i="2"/>
  <c r="BA121" i="2" s="1"/>
  <c r="AD121" i="2" s="1"/>
  <c r="AZ139" i="2" l="1"/>
  <c r="AV139" i="2"/>
  <c r="AZ136" i="2"/>
  <c r="AV136" i="2"/>
  <c r="AV121" i="2"/>
  <c r="AZ121" i="2"/>
  <c r="AV122" i="2"/>
  <c r="AZ122" i="2"/>
  <c r="AV129" i="2"/>
  <c r="AZ129" i="2"/>
  <c r="AV133" i="2"/>
  <c r="AZ133" i="2"/>
  <c r="AV125" i="2"/>
  <c r="AZ125" i="2"/>
  <c r="AV126" i="2"/>
  <c r="AZ126" i="2"/>
  <c r="AZ134" i="2"/>
  <c r="AV134" i="2"/>
  <c r="AZ130" i="2"/>
  <c r="AV130" i="2"/>
  <c r="AY120" i="2" l="1"/>
  <c r="BA120" i="2" s="1"/>
  <c r="AR120" i="2" l="1"/>
  <c r="AU120" i="2"/>
  <c r="AW120" i="2" s="1"/>
  <c r="AD120" i="2" s="1"/>
  <c r="AV120" i="2" l="1"/>
  <c r="AZ120" i="2"/>
  <c r="K3" i="2" l="1"/>
  <c r="AF137" i="4" l="1"/>
  <c r="AF136" i="4"/>
  <c r="AF135" i="4"/>
  <c r="AF128" i="4"/>
  <c r="AF129" i="4"/>
  <c r="AF130" i="4"/>
  <c r="AF131" i="4"/>
  <c r="AF123" i="4"/>
  <c r="AF121" i="4"/>
  <c r="AF114" i="4"/>
  <c r="AF115" i="4"/>
  <c r="AF116" i="4"/>
  <c r="AF117" i="4"/>
  <c r="AF102" i="4"/>
  <c r="AF103" i="4"/>
  <c r="AF104" i="4"/>
  <c r="AF105" i="4"/>
  <c r="AF106" i="4"/>
  <c r="AF107" i="4"/>
  <c r="AF108" i="4"/>
  <c r="AF109" i="4"/>
  <c r="AF113" i="4"/>
  <c r="AF101" i="4"/>
  <c r="AF97" i="2" l="1"/>
  <c r="AF99" i="2" s="1"/>
  <c r="AB97" i="2"/>
  <c r="AB99" i="2" s="1"/>
  <c r="X97" i="2"/>
  <c r="X99" i="2" s="1"/>
  <c r="T97" i="2"/>
  <c r="T99" i="2" s="1"/>
  <c r="P97" i="2"/>
  <c r="P99" i="2" s="1"/>
  <c r="L97" i="2"/>
  <c r="L99" i="2" s="1"/>
  <c r="H97" i="2"/>
  <c r="H99" i="2" s="1"/>
  <c r="J82" i="2" s="1"/>
  <c r="J77" i="2"/>
  <c r="J73" i="2"/>
  <c r="J71" i="2"/>
  <c r="J67" i="2"/>
  <c r="J61" i="2"/>
  <c r="J55" i="2"/>
  <c r="J51" i="2"/>
  <c r="J49" i="2"/>
  <c r="J41" i="2"/>
  <c r="J28" i="2"/>
</calcChain>
</file>

<file path=xl/sharedStrings.xml><?xml version="1.0" encoding="utf-8"?>
<sst xmlns="http://schemas.openxmlformats.org/spreadsheetml/2006/main" count="753" uniqueCount="377">
  <si>
    <t>① 販売金額</t>
    <rPh sb="2" eb="4">
      <t>ハンバイ</t>
    </rPh>
    <rPh sb="4" eb="6">
      <t>キンガク</t>
    </rPh>
    <phoneticPr fontId="3"/>
  </si>
  <si>
    <t>合計</t>
    <rPh sb="0" eb="2">
      <t>ゴウケイ</t>
    </rPh>
    <phoneticPr fontId="3"/>
  </si>
  <si>
    <t>② 家事消費</t>
    <rPh sb="2" eb="4">
      <t>カジ</t>
    </rPh>
    <rPh sb="4" eb="6">
      <t>ショウヒ</t>
    </rPh>
    <phoneticPr fontId="3"/>
  </si>
  <si>
    <t>③ 雑収入</t>
    <rPh sb="2" eb="5">
      <t>ザツシュウニュウ</t>
    </rPh>
    <phoneticPr fontId="3"/>
  </si>
  <si>
    <t>・</t>
    <phoneticPr fontId="3"/>
  </si>
  <si>
    <t>⑧ 雇人費</t>
    <rPh sb="2" eb="3">
      <t>ヤトイ</t>
    </rPh>
    <rPh sb="3" eb="4">
      <t>ニン</t>
    </rPh>
    <rPh sb="4" eb="5">
      <t>ヒ</t>
    </rPh>
    <phoneticPr fontId="3"/>
  </si>
  <si>
    <t>⑨ 小作料・賃借料</t>
    <rPh sb="2" eb="5">
      <t>コサクリョウ</t>
    </rPh>
    <rPh sb="6" eb="9">
      <t>チンシャクリョウ</t>
    </rPh>
    <phoneticPr fontId="3"/>
  </si>
  <si>
    <t>⑫ 利子・割引料</t>
    <rPh sb="2" eb="4">
      <t>リシ</t>
    </rPh>
    <rPh sb="5" eb="8">
      <t>ワリビキリョウ</t>
    </rPh>
    <phoneticPr fontId="3"/>
  </si>
  <si>
    <t>㋑ 租税公課</t>
    <rPh sb="2" eb="4">
      <t>ソゼイ</t>
    </rPh>
    <rPh sb="4" eb="6">
      <t>コウカ</t>
    </rPh>
    <phoneticPr fontId="3"/>
  </si>
  <si>
    <t>㋺ 種苗費</t>
    <rPh sb="2" eb="4">
      <t>シュビョウ</t>
    </rPh>
    <rPh sb="4" eb="5">
      <t>ヒ</t>
    </rPh>
    <phoneticPr fontId="3"/>
  </si>
  <si>
    <t>㋥ 肥料費</t>
    <rPh sb="2" eb="4">
      <t>ヒリョウ</t>
    </rPh>
    <rPh sb="4" eb="5">
      <t>ヒ</t>
    </rPh>
    <phoneticPr fontId="3"/>
  </si>
  <si>
    <t>㋬ 農具費</t>
    <rPh sb="2" eb="4">
      <t>ノウグ</t>
    </rPh>
    <rPh sb="4" eb="5">
      <t>ヒ</t>
    </rPh>
    <phoneticPr fontId="3"/>
  </si>
  <si>
    <t>㋣ 農薬衛生費</t>
    <rPh sb="2" eb="4">
      <t>ノウヤク</t>
    </rPh>
    <rPh sb="4" eb="7">
      <t>エイセイヒ</t>
    </rPh>
    <phoneticPr fontId="3"/>
  </si>
  <si>
    <t>㋠ 諸材料費</t>
    <rPh sb="2" eb="3">
      <t>ショ</t>
    </rPh>
    <rPh sb="3" eb="6">
      <t>ザイリョウヒ</t>
    </rPh>
    <phoneticPr fontId="3"/>
  </si>
  <si>
    <t>㋷ 修繕費</t>
    <rPh sb="2" eb="5">
      <t>シュウゼンヒ</t>
    </rPh>
    <phoneticPr fontId="3"/>
  </si>
  <si>
    <t>㋸ 作業用衣料費</t>
    <rPh sb="2" eb="5">
      <t>サギョウヨウ</t>
    </rPh>
    <rPh sb="5" eb="7">
      <t>イリョウ</t>
    </rPh>
    <rPh sb="7" eb="8">
      <t>ヒ</t>
    </rPh>
    <phoneticPr fontId="3"/>
  </si>
  <si>
    <t>㋾ 農業共済掛金</t>
    <rPh sb="2" eb="4">
      <t>ノウギョウ</t>
    </rPh>
    <rPh sb="4" eb="6">
      <t>キョウサイ</t>
    </rPh>
    <rPh sb="6" eb="8">
      <t>カケキン</t>
    </rPh>
    <phoneticPr fontId="3"/>
  </si>
  <si>
    <t>農業用に係る</t>
    <rPh sb="0" eb="3">
      <t>ノウギョウヨウ</t>
    </rPh>
    <rPh sb="4" eb="5">
      <t>カカ</t>
    </rPh>
    <phoneticPr fontId="3"/>
  </si>
  <si>
    <t>㋻ 荷造手数料</t>
    <rPh sb="2" eb="4">
      <t>ニヅク</t>
    </rPh>
    <rPh sb="4" eb="7">
      <t>テスウリョウ</t>
    </rPh>
    <phoneticPr fontId="3"/>
  </si>
  <si>
    <t>㋕ 土地改良費</t>
    <rPh sb="2" eb="4">
      <t>トチ</t>
    </rPh>
    <rPh sb="4" eb="6">
      <t>カイリョウ</t>
    </rPh>
    <rPh sb="6" eb="7">
      <t>ヒ</t>
    </rPh>
    <phoneticPr fontId="3"/>
  </si>
  <si>
    <t>㋡ 雑費</t>
    <rPh sb="2" eb="4">
      <t>ザッピ</t>
    </rPh>
    <phoneticPr fontId="3"/>
  </si>
  <si>
    <t>㋦ 動力光熱費</t>
    <rPh sb="2" eb="4">
      <t>ドウリョク</t>
    </rPh>
    <rPh sb="4" eb="7">
      <t>コウネツヒ</t>
    </rPh>
    <phoneticPr fontId="3"/>
  </si>
  <si>
    <t>月</t>
    <rPh sb="0" eb="1">
      <t>ツキ</t>
    </rPh>
    <phoneticPr fontId="3"/>
  </si>
  <si>
    <t>水道料</t>
    <rPh sb="0" eb="2">
      <t>スイドウ</t>
    </rPh>
    <rPh sb="2" eb="3">
      <t>リョウ</t>
    </rPh>
    <phoneticPr fontId="3"/>
  </si>
  <si>
    <t>電気料
（動力）</t>
    <rPh sb="0" eb="2">
      <t>デンキ</t>
    </rPh>
    <rPh sb="2" eb="3">
      <t>リョウ</t>
    </rPh>
    <rPh sb="5" eb="7">
      <t>ドウリョク</t>
    </rPh>
    <phoneticPr fontId="3"/>
  </si>
  <si>
    <t>電気料
（一般）</t>
    <rPh sb="0" eb="2">
      <t>デンキ</t>
    </rPh>
    <rPh sb="2" eb="3">
      <t>リョウ</t>
    </rPh>
    <rPh sb="5" eb="7">
      <t>イッパン</t>
    </rPh>
    <phoneticPr fontId="3"/>
  </si>
  <si>
    <t>ガソリン</t>
    <phoneticPr fontId="3"/>
  </si>
  <si>
    <t>軽油</t>
    <rPh sb="0" eb="2">
      <t>ケイユ</t>
    </rPh>
    <phoneticPr fontId="3"/>
  </si>
  <si>
    <t>灯油</t>
    <rPh sb="0" eb="2">
      <t>トウユ</t>
    </rPh>
    <phoneticPr fontId="3"/>
  </si>
  <si>
    <t>１月</t>
    <rPh sb="1" eb="2">
      <t>ガツ</t>
    </rPh>
    <phoneticPr fontId="3"/>
  </si>
  <si>
    <t>２月</t>
    <rPh sb="1" eb="2">
      <t>ガツ</t>
    </rPh>
    <phoneticPr fontId="3"/>
  </si>
  <si>
    <t>３月</t>
    <rPh sb="1" eb="2">
      <t>ガツ</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</si>
  <si>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</si>
  <si>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</si>
  <si>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</si>
  <si>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</si>
  <si>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</si>
  <si>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</si>
  <si>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</si>
  <si>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</si>
  <si>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</si>
  <si>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経費
算入額</t>
    <rPh sb="0" eb="2">
      <t>ケイヒ</t>
    </rPh>
    <rPh sb="3" eb="5">
      <t>サンニュウ</t>
    </rPh>
    <rPh sb="5" eb="6">
      <t>ガク</t>
    </rPh>
    <phoneticPr fontId="3"/>
  </si>
  <si>
    <t>事業割合
（農業分）</t>
    <rPh sb="0" eb="2">
      <t>ジギョウ</t>
    </rPh>
    <rPh sb="2" eb="4">
      <t>ワリアイ</t>
    </rPh>
    <rPh sb="6" eb="8">
      <t>ノウギョウ</t>
    </rPh>
    <rPh sb="8" eb="9">
      <t>ブン</t>
    </rPh>
    <phoneticPr fontId="3"/>
  </si>
  <si>
    <t>※ 事業割合（農業分）に応じて算定してください。家事用は経費から除いてください。</t>
    <rPh sb="2" eb="4">
      <t>ジギョウ</t>
    </rPh>
    <rPh sb="4" eb="6">
      <t>ワリアイ</t>
    </rPh>
    <rPh sb="7" eb="9">
      <t>ノウギョウ</t>
    </rPh>
    <rPh sb="9" eb="10">
      <t>ブン</t>
    </rPh>
    <rPh sb="12" eb="13">
      <t>オウ</t>
    </rPh>
    <rPh sb="15" eb="17">
      <t>サンテイ</t>
    </rPh>
    <rPh sb="24" eb="26">
      <t>カジ</t>
    </rPh>
    <rPh sb="26" eb="27">
      <t>ヨウ</t>
    </rPh>
    <rPh sb="28" eb="30">
      <t>ケイヒ</t>
    </rPh>
    <rPh sb="32" eb="33">
      <t>ノゾ</t>
    </rPh>
    <phoneticPr fontId="3"/>
  </si>
  <si>
    <t>⑩ 減価償却費</t>
    <rPh sb="2" eb="4">
      <t>ゲンカ</t>
    </rPh>
    <rPh sb="4" eb="6">
      <t>ショウキャク</t>
    </rPh>
    <rPh sb="6" eb="7">
      <t>ヒ</t>
    </rPh>
    <phoneticPr fontId="3"/>
  </si>
  <si>
    <t>減価償却資産の名称</t>
    <rPh sb="0" eb="2">
      <t>ゲンカ</t>
    </rPh>
    <rPh sb="2" eb="4">
      <t>ショウキャク</t>
    </rPh>
    <rPh sb="4" eb="6">
      <t>シサン</t>
    </rPh>
    <rPh sb="7" eb="9">
      <t>メイショウ</t>
    </rPh>
    <phoneticPr fontId="3"/>
  </si>
  <si>
    <t>数量</t>
    <rPh sb="0" eb="2">
      <t>スウリョウ</t>
    </rPh>
    <phoneticPr fontId="3"/>
  </si>
  <si>
    <t>取得価格</t>
    <rPh sb="0" eb="2">
      <t>シュトク</t>
    </rPh>
    <rPh sb="2" eb="4">
      <t>カカク</t>
    </rPh>
    <phoneticPr fontId="3"/>
  </si>
  <si>
    <t>償却率</t>
    <rPh sb="0" eb="2">
      <t>ショウキャク</t>
    </rPh>
    <rPh sb="2" eb="3">
      <t>リツ</t>
    </rPh>
    <phoneticPr fontId="3"/>
  </si>
  <si>
    <t>経費算入額</t>
    <rPh sb="0" eb="2">
      <t>ケイヒ</t>
    </rPh>
    <rPh sb="2" eb="4">
      <t>サンニュウ</t>
    </rPh>
    <rPh sb="4" eb="5">
      <t>ガク</t>
    </rPh>
    <phoneticPr fontId="3"/>
  </si>
  <si>
    <t>事業専用
割合</t>
    <rPh sb="0" eb="2">
      <t>ジギョウ</t>
    </rPh>
    <rPh sb="2" eb="4">
      <t>センヨウ</t>
    </rPh>
    <rPh sb="5" eb="7">
      <t>ワリアイ</t>
    </rPh>
    <phoneticPr fontId="3"/>
  </si>
  <si>
    <t>（例1）H19.3.31以前に取得した資産の場合</t>
    <rPh sb="1" eb="2">
      <t>レイ</t>
    </rPh>
    <rPh sb="12" eb="14">
      <t>イゼン</t>
    </rPh>
    <rPh sb="15" eb="17">
      <t>シュトク</t>
    </rPh>
    <rPh sb="19" eb="21">
      <t>シサン</t>
    </rPh>
    <rPh sb="22" eb="24">
      <t>バアイ</t>
    </rPh>
    <phoneticPr fontId="3"/>
  </si>
  <si>
    <t>作業場</t>
    <rPh sb="0" eb="2">
      <t>サギョウ</t>
    </rPh>
    <rPh sb="2" eb="3">
      <t>バ</t>
    </rPh>
    <phoneticPr fontId="3"/>
  </si>
  <si>
    <t>耐用
年数</t>
    <rPh sb="0" eb="2">
      <t>タイヨウ</t>
    </rPh>
    <rPh sb="3" eb="5">
      <t>ネンスウ</t>
    </rPh>
    <phoneticPr fontId="3"/>
  </si>
  <si>
    <t>※ 減価償却の対象となる資産は、取得価格が10万円以上で農業用に使用されているものに限ります。</t>
    <rPh sb="2" eb="4">
      <t>ゲンカ</t>
    </rPh>
    <rPh sb="4" eb="6">
      <t>ショウキャク</t>
    </rPh>
    <rPh sb="7" eb="9">
      <t>タイショウ</t>
    </rPh>
    <rPh sb="12" eb="14">
      <t>シサン</t>
    </rPh>
    <rPh sb="16" eb="18">
      <t>シュトク</t>
    </rPh>
    <rPh sb="18" eb="20">
      <t>カカク</t>
    </rPh>
    <rPh sb="23" eb="25">
      <t>マンエン</t>
    </rPh>
    <rPh sb="25" eb="27">
      <t>イジョウ</t>
    </rPh>
    <rPh sb="28" eb="31">
      <t>ノウギョウヨウ</t>
    </rPh>
    <rPh sb="32" eb="34">
      <t>シヨウ</t>
    </rPh>
    <rPh sb="42" eb="43">
      <t>カギ</t>
    </rPh>
    <phoneticPr fontId="3"/>
  </si>
  <si>
    <t>※ H19.3.31以前とH19.4.1以後に取得した資産では計算方法が異なりますので、上記を参考にしてください。</t>
    <rPh sb="10" eb="12">
      <t>イゼン</t>
    </rPh>
    <rPh sb="20" eb="22">
      <t>イゴ</t>
    </rPh>
    <rPh sb="23" eb="25">
      <t>シュトク</t>
    </rPh>
    <rPh sb="27" eb="29">
      <t>シサン</t>
    </rPh>
    <rPh sb="31" eb="33">
      <t>ケイサン</t>
    </rPh>
    <rPh sb="33" eb="35">
      <t>ホウホウ</t>
    </rPh>
    <rPh sb="36" eb="37">
      <t>コト</t>
    </rPh>
    <rPh sb="44" eb="46">
      <t>ジョウキ</t>
    </rPh>
    <rPh sb="47" eb="49">
      <t>サンコウ</t>
    </rPh>
    <phoneticPr fontId="3"/>
  </si>
  <si>
    <t>※ 平成20年分以前に取得した資産の耐用年数は現在のものと異なりますので注意してください。</t>
    <rPh sb="2" eb="4">
      <t>ヘイセイ</t>
    </rPh>
    <rPh sb="6" eb="8">
      <t>ネンブン</t>
    </rPh>
    <rPh sb="8" eb="10">
      <t>イゼン</t>
    </rPh>
    <rPh sb="11" eb="13">
      <t>シュトク</t>
    </rPh>
    <rPh sb="15" eb="17">
      <t>シサン</t>
    </rPh>
    <rPh sb="18" eb="20">
      <t>タイヨウ</t>
    </rPh>
    <rPh sb="20" eb="22">
      <t>ネンスウ</t>
    </rPh>
    <rPh sb="23" eb="25">
      <t>ゲンザイ</t>
    </rPh>
    <rPh sb="29" eb="30">
      <t>コト</t>
    </rPh>
    <rPh sb="36" eb="38">
      <t>チュウイ</t>
    </rPh>
    <phoneticPr fontId="3"/>
  </si>
  <si>
    <t>円</t>
    <rPh sb="0" eb="1">
      <t>エン</t>
    </rPh>
    <phoneticPr fontId="3"/>
  </si>
  <si>
    <t>米</t>
    <rPh sb="0" eb="1">
      <t>コメ</t>
    </rPh>
    <phoneticPr fontId="3"/>
  </si>
  <si>
    <t>野菜</t>
    <rPh sb="0" eb="2">
      <t>ヤサイ</t>
    </rPh>
    <phoneticPr fontId="3"/>
  </si>
  <si>
    <t>その他</t>
    <rPh sb="2" eb="3">
      <t>タ</t>
    </rPh>
    <phoneticPr fontId="3"/>
  </si>
  <si>
    <t>水田活用の直接支払交付金</t>
    <rPh sb="0" eb="2">
      <t>スイデン</t>
    </rPh>
    <rPh sb="2" eb="4">
      <t>カツヨウ</t>
    </rPh>
    <rPh sb="5" eb="7">
      <t>チョクセツ</t>
    </rPh>
    <rPh sb="7" eb="9">
      <t>シハラ</t>
    </rPh>
    <rPh sb="9" eb="12">
      <t>コウフキン</t>
    </rPh>
    <phoneticPr fontId="3"/>
  </si>
  <si>
    <t>収入減少影響緩和交付金</t>
    <rPh sb="0" eb="2">
      <t>シュウニュウ</t>
    </rPh>
    <rPh sb="2" eb="4">
      <t>ゲンショウ</t>
    </rPh>
    <rPh sb="4" eb="6">
      <t>エイキョウ</t>
    </rPh>
    <rPh sb="6" eb="8">
      <t>カンワ</t>
    </rPh>
    <rPh sb="8" eb="11">
      <t>コウフキン</t>
    </rPh>
    <phoneticPr fontId="3"/>
  </si>
  <si>
    <t>畑作物の直接支払交付金</t>
    <rPh sb="0" eb="1">
      <t>ハタケ</t>
    </rPh>
    <rPh sb="1" eb="3">
      <t>サクモツ</t>
    </rPh>
    <rPh sb="4" eb="6">
      <t>チョクセツ</t>
    </rPh>
    <rPh sb="6" eb="8">
      <t>シハラ</t>
    </rPh>
    <rPh sb="8" eb="11">
      <t>コウフキン</t>
    </rPh>
    <phoneticPr fontId="3"/>
  </si>
  <si>
    <t>農作業受託収入</t>
    <rPh sb="0" eb="3">
      <t>ノウサギョウ</t>
    </rPh>
    <rPh sb="3" eb="5">
      <t>ジュタク</t>
    </rPh>
    <rPh sb="5" eb="7">
      <t>シュウニュウ</t>
    </rPh>
    <phoneticPr fontId="3"/>
  </si>
  <si>
    <t>共済無事戻し金</t>
    <rPh sb="0" eb="2">
      <t>キョウサイ</t>
    </rPh>
    <rPh sb="2" eb="4">
      <t>ブジ</t>
    </rPh>
    <rPh sb="4" eb="5">
      <t>モド</t>
    </rPh>
    <rPh sb="6" eb="7">
      <t>キン</t>
    </rPh>
    <phoneticPr fontId="3"/>
  </si>
  <si>
    <t>kg</t>
    <phoneticPr fontId="3"/>
  </si>
  <si>
    <t>a</t>
    <phoneticPr fontId="3"/>
  </si>
  <si>
    <t>相手氏名</t>
    <rPh sb="0" eb="2">
      <t>アイテ</t>
    </rPh>
    <rPh sb="2" eb="4">
      <t>シメイ</t>
    </rPh>
    <phoneticPr fontId="3"/>
  </si>
  <si>
    <t>小作料</t>
    <rPh sb="0" eb="3">
      <t>コサクリョウ</t>
    </rPh>
    <phoneticPr fontId="3"/>
  </si>
  <si>
    <t>作業委託料</t>
    <rPh sb="0" eb="2">
      <t>サギョウ</t>
    </rPh>
    <rPh sb="2" eb="5">
      <t>イタクリョウ</t>
    </rPh>
    <phoneticPr fontId="3"/>
  </si>
  <si>
    <t>農地関係資金</t>
    <rPh sb="0" eb="2">
      <t>ノウチ</t>
    </rPh>
    <rPh sb="2" eb="4">
      <t>カンケイ</t>
    </rPh>
    <rPh sb="4" eb="6">
      <t>シキン</t>
    </rPh>
    <phoneticPr fontId="3"/>
  </si>
  <si>
    <t>機械・施設取得資金</t>
    <rPh sb="0" eb="2">
      <t>キカイ</t>
    </rPh>
    <rPh sb="3" eb="5">
      <t>シセツ</t>
    </rPh>
    <rPh sb="5" eb="7">
      <t>シュトク</t>
    </rPh>
    <rPh sb="7" eb="9">
      <t>シキン</t>
    </rPh>
    <phoneticPr fontId="3"/>
  </si>
  <si>
    <t>固定資産税</t>
    <rPh sb="0" eb="2">
      <t>コテイ</t>
    </rPh>
    <rPh sb="2" eb="5">
      <t>シサンゼイ</t>
    </rPh>
    <phoneticPr fontId="3"/>
  </si>
  <si>
    <t>軽自動車税</t>
    <rPh sb="0" eb="4">
      <t>ケイジドウシャ</t>
    </rPh>
    <rPh sb="4" eb="5">
      <t>ゼイ</t>
    </rPh>
    <phoneticPr fontId="3"/>
  </si>
  <si>
    <t>その他（組合費など）</t>
    <rPh sb="2" eb="3">
      <t>タ</t>
    </rPh>
    <rPh sb="4" eb="7">
      <t>クミアイヒ</t>
    </rPh>
    <phoneticPr fontId="3"/>
  </si>
  <si>
    <t>水稲種子・苗</t>
    <rPh sb="0" eb="2">
      <t>スイトウ</t>
    </rPh>
    <rPh sb="2" eb="4">
      <t>シュシ</t>
    </rPh>
    <rPh sb="5" eb="6">
      <t>ナエ</t>
    </rPh>
    <phoneticPr fontId="3"/>
  </si>
  <si>
    <t>野菜種子・苗</t>
    <rPh sb="0" eb="2">
      <t>ヤサイ</t>
    </rPh>
    <rPh sb="2" eb="4">
      <t>シュシ</t>
    </rPh>
    <rPh sb="5" eb="6">
      <t>ナエ</t>
    </rPh>
    <phoneticPr fontId="3"/>
  </si>
  <si>
    <t>車検費用</t>
    <rPh sb="0" eb="2">
      <t>シャケン</t>
    </rPh>
    <rPh sb="2" eb="4">
      <t>ヒヨウ</t>
    </rPh>
    <phoneticPr fontId="3"/>
  </si>
  <si>
    <t>農機具修理</t>
    <rPh sb="0" eb="3">
      <t>ノウキグ</t>
    </rPh>
    <rPh sb="3" eb="5">
      <t>シュウリ</t>
    </rPh>
    <phoneticPr fontId="3"/>
  </si>
  <si>
    <t>作業場修理</t>
    <rPh sb="0" eb="2">
      <t>サギョウ</t>
    </rPh>
    <rPh sb="2" eb="3">
      <t>バ</t>
    </rPh>
    <rPh sb="3" eb="5">
      <t>シュウリ</t>
    </rPh>
    <phoneticPr fontId="3"/>
  </si>
  <si>
    <t>水稲共済掛金</t>
    <rPh sb="0" eb="2">
      <t>スイトウ</t>
    </rPh>
    <rPh sb="2" eb="4">
      <t>キョウサイ</t>
    </rPh>
    <rPh sb="4" eb="6">
      <t>カケキン</t>
    </rPh>
    <phoneticPr fontId="3"/>
  </si>
  <si>
    <t>農機具共済</t>
    <rPh sb="0" eb="3">
      <t>ノウキグ</t>
    </rPh>
    <rPh sb="3" eb="5">
      <t>キョウサイ</t>
    </rPh>
    <phoneticPr fontId="3"/>
  </si>
  <si>
    <t>園芸共済</t>
    <rPh sb="0" eb="2">
      <t>エンゲイ</t>
    </rPh>
    <rPh sb="2" eb="4">
      <t>キョウサイ</t>
    </rPh>
    <phoneticPr fontId="3"/>
  </si>
  <si>
    <t>出荷手数料</t>
    <rPh sb="0" eb="2">
      <t>シュッカ</t>
    </rPh>
    <rPh sb="2" eb="5">
      <t>テスウリョウ</t>
    </rPh>
    <phoneticPr fontId="3"/>
  </si>
  <si>
    <t>土地改良区賦課金</t>
    <rPh sb="0" eb="2">
      <t>トチ</t>
    </rPh>
    <rPh sb="2" eb="4">
      <t>カイリョウ</t>
    </rPh>
    <rPh sb="4" eb="5">
      <t>ク</t>
    </rPh>
    <rPh sb="5" eb="8">
      <t>フカキン</t>
    </rPh>
    <phoneticPr fontId="3"/>
  </si>
  <si>
    <t>共同施行・水利組合賦課金</t>
    <rPh sb="0" eb="2">
      <t>キョウドウ</t>
    </rPh>
    <rPh sb="2" eb="4">
      <t>セコウ</t>
    </rPh>
    <rPh sb="5" eb="7">
      <t>スイリ</t>
    </rPh>
    <rPh sb="7" eb="9">
      <t>クミアイ</t>
    </rPh>
    <rPh sb="9" eb="12">
      <t>フカキン</t>
    </rPh>
    <phoneticPr fontId="3"/>
  </si>
  <si>
    <t>水利に関する分担金</t>
    <rPh sb="0" eb="2">
      <t>スイリ</t>
    </rPh>
    <rPh sb="3" eb="4">
      <t>カン</t>
    </rPh>
    <rPh sb="6" eb="9">
      <t>ブンタンキン</t>
    </rPh>
    <phoneticPr fontId="3"/>
  </si>
  <si>
    <t>％</t>
    <phoneticPr fontId="3"/>
  </si>
  <si>
    <t>収  入</t>
    <rPh sb="0" eb="1">
      <t>オサム</t>
    </rPh>
    <rPh sb="3" eb="4">
      <t>ニュウ</t>
    </rPh>
    <phoneticPr fontId="3"/>
  </si>
  <si>
    <t>必　　要　　経　　費</t>
    <rPh sb="0" eb="1">
      <t>ヒツ</t>
    </rPh>
    <rPh sb="3" eb="4">
      <t>ヨウ</t>
    </rPh>
    <rPh sb="6" eb="7">
      <t>ヘ</t>
    </rPh>
    <rPh sb="9" eb="10">
      <t>ヒ</t>
    </rPh>
    <phoneticPr fontId="3"/>
  </si>
  <si>
    <t>必　　要　　経　　費</t>
    <phoneticPr fontId="3"/>
  </si>
  <si>
    <t>耐用年数</t>
    <rPh sb="0" eb="2">
      <t>タイヨウ</t>
    </rPh>
    <rPh sb="2" eb="4">
      <t>ネンスウ</t>
    </rPh>
    <phoneticPr fontId="3"/>
  </si>
  <si>
    <t>（A）</t>
    <phoneticPr fontId="3"/>
  </si>
  <si>
    <t>（B）</t>
    <phoneticPr fontId="3"/>
  </si>
  <si>
    <t>（C）</t>
    <phoneticPr fontId="3"/>
  </si>
  <si>
    <t>※ 計算に不安がある場合は、最低でも「数量・取得年月日・取得価格」は記載してください。相談会場で計算方法</t>
    <rPh sb="2" eb="4">
      <t>ケイサン</t>
    </rPh>
    <rPh sb="5" eb="7">
      <t>フアン</t>
    </rPh>
    <rPh sb="10" eb="12">
      <t>バアイ</t>
    </rPh>
    <rPh sb="14" eb="16">
      <t>サイテイ</t>
    </rPh>
    <rPh sb="19" eb="21">
      <t>スウリョウ</t>
    </rPh>
    <rPh sb="22" eb="24">
      <t>シュトク</t>
    </rPh>
    <rPh sb="24" eb="27">
      <t>ネンガッピ</t>
    </rPh>
    <rPh sb="28" eb="30">
      <t>シュトク</t>
    </rPh>
    <rPh sb="30" eb="32">
      <t>カカク</t>
    </rPh>
    <rPh sb="34" eb="36">
      <t>キサイ</t>
    </rPh>
    <rPh sb="43" eb="45">
      <t>ソウダン</t>
    </rPh>
    <rPh sb="45" eb="47">
      <t>カイジョウ</t>
    </rPh>
    <rPh sb="48" eb="50">
      <t>ケイサン</t>
    </rPh>
    <rPh sb="50" eb="52">
      <t>ホウホウ</t>
    </rPh>
    <phoneticPr fontId="3"/>
  </si>
  <si>
    <t>をご説明いたします。</t>
    <rPh sb="2" eb="4">
      <t>セツメイ</t>
    </rPh>
    <phoneticPr fontId="3"/>
  </si>
  <si>
    <t>旧定額法</t>
    <rPh sb="0" eb="1">
      <t>キュウ</t>
    </rPh>
    <rPh sb="1" eb="3">
      <t>テイガク</t>
    </rPh>
    <rPh sb="3" eb="4">
      <t>ホウ</t>
    </rPh>
    <phoneticPr fontId="3"/>
  </si>
  <si>
    <t>定額法</t>
    <rPh sb="0" eb="2">
      <t>テイガク</t>
    </rPh>
    <rPh sb="2" eb="3">
      <t>ホウ</t>
    </rPh>
    <phoneticPr fontId="3"/>
  </si>
  <si>
    <t>（例2）H19.4.1以後に取得した資産の場合</t>
    <rPh sb="1" eb="2">
      <t>レイ</t>
    </rPh>
    <rPh sb="11" eb="13">
      <t>イゴ</t>
    </rPh>
    <rPh sb="14" eb="16">
      <t>シュトク</t>
    </rPh>
    <rPh sb="18" eb="20">
      <t>シサン</t>
    </rPh>
    <rPh sb="21" eb="23">
      <t>バアイ</t>
    </rPh>
    <phoneticPr fontId="3"/>
  </si>
  <si>
    <t>計算式：(A)×90%×(B)×(C)</t>
  </si>
  <si>
    <t>計算式：(A)×(B)×(C)</t>
    <phoneticPr fontId="3"/>
  </si>
  <si>
    <t>科　　目</t>
    <rPh sb="0" eb="1">
      <t>カ</t>
    </rPh>
    <rPh sb="3" eb="4">
      <t>メ</t>
    </rPh>
    <phoneticPr fontId="3"/>
  </si>
  <si>
    <t>項　　目</t>
    <rPh sb="0" eb="1">
      <t>コウ</t>
    </rPh>
    <rPh sb="3" eb="4">
      <t>メ</t>
    </rPh>
    <phoneticPr fontId="3"/>
  </si>
  <si>
    <t>年分</t>
    <rPh sb="0" eb="2">
      <t>ネンブン</t>
    </rPh>
    <phoneticPr fontId="3"/>
  </si>
  <si>
    <t>自分でできる！</t>
    <phoneticPr fontId="3"/>
  </si>
  <si>
    <t>市の申告相談会場で申告される皆様へ</t>
    <rPh sb="0" eb="1">
      <t>シ</t>
    </rPh>
    <rPh sb="2" eb="4">
      <t>シンコク</t>
    </rPh>
    <rPh sb="4" eb="6">
      <t>ソウダン</t>
    </rPh>
    <rPh sb="6" eb="8">
      <t>カイジョウ</t>
    </rPh>
    <rPh sb="9" eb="11">
      <t>シンコク</t>
    </rPh>
    <rPh sb="14" eb="16">
      <t>ミナサマ</t>
    </rPh>
    <phoneticPr fontId="3"/>
  </si>
  <si>
    <t>◎ 青色申告用の所得計算は、このノートのみでは計算できませんのでご注意ください。</t>
    <rPh sb="2" eb="4">
      <t>アオイロ</t>
    </rPh>
    <rPh sb="4" eb="7">
      <t>シンコクヨウ</t>
    </rPh>
    <rPh sb="8" eb="10">
      <t>ショトク</t>
    </rPh>
    <rPh sb="10" eb="12">
      <t>ケイサン</t>
    </rPh>
    <rPh sb="23" eb="25">
      <t>ケイサン</t>
    </rPh>
    <rPh sb="33" eb="35">
      <t>チュウイ</t>
    </rPh>
    <phoneticPr fontId="3"/>
  </si>
  <si>
    <t>⑯ 専従者控除</t>
    <rPh sb="2" eb="5">
      <t>センジュウシャ</t>
    </rPh>
    <rPh sb="5" eb="7">
      <t>コウジョ</t>
    </rPh>
    <phoneticPr fontId="3"/>
  </si>
  <si>
    <t>続柄</t>
    <rPh sb="0" eb="2">
      <t>ツヅキガラ</t>
    </rPh>
    <phoneticPr fontId="3"/>
  </si>
  <si>
    <t>従事月数</t>
    <rPh sb="0" eb="2">
      <t>ジュウジ</t>
    </rPh>
    <rPh sb="2" eb="3">
      <t>ツキ</t>
    </rPh>
    <rPh sb="3" eb="4">
      <t>スウ</t>
    </rPh>
    <phoneticPr fontId="3"/>
  </si>
  <si>
    <t>夫・妻</t>
    <rPh sb="0" eb="1">
      <t>オット</t>
    </rPh>
    <rPh sb="2" eb="3">
      <t>ツマ</t>
    </rPh>
    <phoneticPr fontId="3"/>
  </si>
  <si>
    <t>氏　　名</t>
    <rPh sb="0" eb="1">
      <t>シ</t>
    </rPh>
    <rPh sb="3" eb="4">
      <t>ナ</t>
    </rPh>
    <phoneticPr fontId="3"/>
  </si>
  <si>
    <r>
      <t>農業所得計算ノート</t>
    </r>
    <r>
      <rPr>
        <b/>
        <sz val="18"/>
        <color theme="1"/>
        <rFont val="Meiryo UI"/>
        <family val="3"/>
        <charset val="128"/>
      </rPr>
      <t>（簡易版）</t>
    </r>
    <rPh sb="2" eb="4">
      <t>ショトク</t>
    </rPh>
    <rPh sb="10" eb="13">
      <t>カンイバン</t>
    </rPh>
    <phoneticPr fontId="3"/>
  </si>
  <si>
    <t>トラクター</t>
    <phoneticPr fontId="3"/>
  </si>
  <si>
    <t>田植機</t>
    <rPh sb="0" eb="2">
      <t>タウ</t>
    </rPh>
    <rPh sb="2" eb="3">
      <t>キ</t>
    </rPh>
    <phoneticPr fontId="3"/>
  </si>
  <si>
    <t>コンバイン</t>
    <phoneticPr fontId="3"/>
  </si>
  <si>
    <t>乾燥機</t>
    <rPh sb="0" eb="3">
      <t>カンソウキ</t>
    </rPh>
    <phoneticPr fontId="3"/>
  </si>
  <si>
    <t>籾摺機</t>
    <rPh sb="0" eb="2">
      <t>モミス</t>
    </rPh>
    <rPh sb="2" eb="3">
      <t>キ</t>
    </rPh>
    <phoneticPr fontId="3"/>
  </si>
  <si>
    <t>管理機</t>
    <rPh sb="0" eb="2">
      <t>カンリ</t>
    </rPh>
    <rPh sb="2" eb="3">
      <t>キ</t>
    </rPh>
    <phoneticPr fontId="3"/>
  </si>
  <si>
    <t>軽トラック</t>
    <rPh sb="0" eb="1">
      <t>ケイ</t>
    </rPh>
    <phoneticPr fontId="3"/>
  </si>
  <si>
    <t>中山間地域等直接支払交付金</t>
    <rPh sb="0" eb="1">
      <t>チュウ</t>
    </rPh>
    <rPh sb="1" eb="3">
      <t>サンカン</t>
    </rPh>
    <rPh sb="3" eb="5">
      <t>チイキ</t>
    </rPh>
    <rPh sb="5" eb="6">
      <t>トウ</t>
    </rPh>
    <rPh sb="6" eb="8">
      <t>チョクセツ</t>
    </rPh>
    <rPh sb="8" eb="10">
      <t>シハライ</t>
    </rPh>
    <rPh sb="10" eb="13">
      <t>コウフキン</t>
    </rPh>
    <phoneticPr fontId="3"/>
  </si>
  <si>
    <t>記帳・帳簿等の保存制度について</t>
    <rPh sb="0" eb="2">
      <t>キチョウ</t>
    </rPh>
    <rPh sb="3" eb="5">
      <t>チョウボ</t>
    </rPh>
    <rPh sb="5" eb="6">
      <t>トウ</t>
    </rPh>
    <rPh sb="7" eb="9">
      <t>ホゾン</t>
    </rPh>
    <rPh sb="9" eb="11">
      <t>セイド</t>
    </rPh>
    <phoneticPr fontId="3"/>
  </si>
  <si>
    <r>
      <t>　申告に使用した帳簿書類（計算ノート等）は、領収証と一緒に</t>
    </r>
    <r>
      <rPr>
        <b/>
        <sz val="11"/>
        <color theme="1"/>
        <rFont val="Meiryo UI"/>
        <family val="3"/>
        <charset val="128"/>
      </rPr>
      <t>7年間</t>
    </r>
    <r>
      <rPr>
        <sz val="11"/>
        <color theme="1"/>
        <rFont val="Meiryo UI"/>
        <family val="3"/>
        <charset val="128"/>
      </rPr>
      <t>保存してください。</t>
    </r>
    <rPh sb="1" eb="3">
      <t>シンコク</t>
    </rPh>
    <rPh sb="4" eb="6">
      <t>シヨウ</t>
    </rPh>
    <rPh sb="8" eb="10">
      <t>チョウボ</t>
    </rPh>
    <rPh sb="10" eb="12">
      <t>ショルイ</t>
    </rPh>
    <rPh sb="13" eb="15">
      <t>ケイサン</t>
    </rPh>
    <rPh sb="18" eb="19">
      <t>トウ</t>
    </rPh>
    <rPh sb="22" eb="25">
      <t>リョウシュウショウ</t>
    </rPh>
    <rPh sb="26" eb="28">
      <t>イッショ</t>
    </rPh>
    <rPh sb="30" eb="32">
      <t>ネンカン</t>
    </rPh>
    <rPh sb="32" eb="34">
      <t>ホゾン</t>
    </rPh>
    <phoneticPr fontId="3"/>
  </si>
  <si>
    <t>を行うすべての方について、記帳と帳簿書類の保存が義務付けられました。</t>
    <rPh sb="13" eb="15">
      <t>キチョウ</t>
    </rPh>
    <rPh sb="16" eb="18">
      <t>チョウボ</t>
    </rPh>
    <rPh sb="18" eb="20">
      <t>ショルイ</t>
    </rPh>
    <rPh sb="21" eb="23">
      <t>ホゾン</t>
    </rPh>
    <rPh sb="24" eb="27">
      <t>ギムヅ</t>
    </rPh>
    <phoneticPr fontId="3"/>
  </si>
  <si>
    <r>
      <t>　所得税法により、平成26年1月から、事業所得（営業等・</t>
    </r>
    <r>
      <rPr>
        <b/>
        <sz val="11"/>
        <color theme="1"/>
        <rFont val="Meiryo UI"/>
        <family val="3"/>
        <charset val="128"/>
      </rPr>
      <t>農業</t>
    </r>
    <r>
      <rPr>
        <sz val="11"/>
        <color theme="1"/>
        <rFont val="Meiryo UI"/>
        <family val="3"/>
        <charset val="128"/>
      </rPr>
      <t>）、不動産所得または山林所得を生ずべき業務</t>
    </r>
    <rPh sb="1" eb="3">
      <t>ショトク</t>
    </rPh>
    <rPh sb="3" eb="5">
      <t>ゼイホウ</t>
    </rPh>
    <rPh sb="9" eb="11">
      <t>ヘイセイ</t>
    </rPh>
    <rPh sb="13" eb="14">
      <t>ネン</t>
    </rPh>
    <rPh sb="15" eb="16">
      <t>ガツ</t>
    </rPh>
    <rPh sb="19" eb="21">
      <t>ジギョウ</t>
    </rPh>
    <rPh sb="21" eb="23">
      <t>ショトク</t>
    </rPh>
    <rPh sb="24" eb="26">
      <t>エイギョウ</t>
    </rPh>
    <rPh sb="26" eb="27">
      <t>トウ</t>
    </rPh>
    <rPh sb="28" eb="30">
      <t>ノウギョウ</t>
    </rPh>
    <rPh sb="32" eb="35">
      <t>フドウサン</t>
    </rPh>
    <rPh sb="35" eb="37">
      <t>ショトク</t>
    </rPh>
    <rPh sb="40" eb="42">
      <t>サンリン</t>
    </rPh>
    <rPh sb="42" eb="44">
      <t>ショトク</t>
    </rPh>
    <rPh sb="45" eb="46">
      <t>ショウ</t>
    </rPh>
    <phoneticPr fontId="3"/>
  </si>
  <si>
    <r>
      <t>施設利用料</t>
    </r>
    <r>
      <rPr>
        <sz val="10"/>
        <color theme="1"/>
        <rFont val="Meiryo UI"/>
        <family val="3"/>
        <charset val="128"/>
      </rPr>
      <t>（カントリー利用料など）</t>
    </r>
    <rPh sb="0" eb="2">
      <t>シセツ</t>
    </rPh>
    <rPh sb="2" eb="5">
      <t>リヨウリョウ</t>
    </rPh>
    <rPh sb="11" eb="14">
      <t>リヨウリョウ</t>
    </rPh>
    <phoneticPr fontId="3"/>
  </si>
  <si>
    <t>農業所得全般について</t>
    <rPh sb="0" eb="2">
      <t>ノウギョウ</t>
    </rPh>
    <rPh sb="2" eb="4">
      <t>ショトク</t>
    </rPh>
    <rPh sb="4" eb="6">
      <t>ゼンパン</t>
    </rPh>
    <phoneticPr fontId="3"/>
  </si>
  <si>
    <t>収入について</t>
    <rPh sb="0" eb="2">
      <t>シュウニュウ</t>
    </rPh>
    <phoneticPr fontId="3"/>
  </si>
  <si>
    <t>必要経費について</t>
    <rPh sb="0" eb="2">
      <t>ヒツヨウ</t>
    </rPh>
    <rPh sb="2" eb="4">
      <t>ケイヒ</t>
    </rPh>
    <phoneticPr fontId="3"/>
  </si>
  <si>
    <t>農作業を委託した場合に支払った賃金</t>
    <rPh sb="0" eb="3">
      <t>ノウサギョウ</t>
    </rPh>
    <rPh sb="4" eb="6">
      <t>イタク</t>
    </rPh>
    <rPh sb="8" eb="10">
      <t>バアイ</t>
    </rPh>
    <rPh sb="11" eb="13">
      <t>シハラ</t>
    </rPh>
    <rPh sb="15" eb="17">
      <t>チンギン</t>
    </rPh>
    <phoneticPr fontId="3"/>
  </si>
  <si>
    <t>小作料、作業委託料、カントリーエレベータ等の施設利用料、</t>
    <rPh sb="0" eb="3">
      <t>コサクリョウ</t>
    </rPh>
    <rPh sb="4" eb="6">
      <t>サギョウ</t>
    </rPh>
    <rPh sb="6" eb="9">
      <t>イタクリョウ</t>
    </rPh>
    <rPh sb="20" eb="21">
      <t>トウ</t>
    </rPh>
    <rPh sb="22" eb="24">
      <t>シセツ</t>
    </rPh>
    <rPh sb="24" eb="27">
      <t>リヨウリョウ</t>
    </rPh>
    <phoneticPr fontId="3"/>
  </si>
  <si>
    <t>農地の賃借料、農機具の賃借料など</t>
    <rPh sb="0" eb="2">
      <t>ノウチ</t>
    </rPh>
    <rPh sb="3" eb="6">
      <t>チンシャクリョウ</t>
    </rPh>
    <rPh sb="7" eb="10">
      <t>ノウキグ</t>
    </rPh>
    <rPh sb="11" eb="14">
      <t>チンシャクリョウ</t>
    </rPh>
    <phoneticPr fontId="3"/>
  </si>
  <si>
    <t>建物、農機具、車両等の償却費（10万円以上のもの）</t>
    <rPh sb="0" eb="2">
      <t>タテモノ</t>
    </rPh>
    <rPh sb="3" eb="6">
      <t>ノウキグ</t>
    </rPh>
    <rPh sb="7" eb="9">
      <t>シャリョウ</t>
    </rPh>
    <rPh sb="9" eb="10">
      <t>トウ</t>
    </rPh>
    <rPh sb="11" eb="13">
      <t>ショウキャク</t>
    </rPh>
    <rPh sb="13" eb="14">
      <t>ヒ</t>
    </rPh>
    <rPh sb="17" eb="19">
      <t>マンエン</t>
    </rPh>
    <rPh sb="19" eb="21">
      <t>イジョウ</t>
    </rPh>
    <phoneticPr fontId="3"/>
  </si>
  <si>
    <t>※ 新たに購入したときは領収証をご持参ください。</t>
    <rPh sb="2" eb="3">
      <t>アラタ</t>
    </rPh>
    <rPh sb="5" eb="7">
      <t>コウニュウ</t>
    </rPh>
    <rPh sb="12" eb="15">
      <t>リョウシュウショウ</t>
    </rPh>
    <rPh sb="17" eb="19">
      <t>ジサン</t>
    </rPh>
    <phoneticPr fontId="3"/>
  </si>
  <si>
    <t>農業のために借入れた資金の支払利息</t>
    <rPh sb="0" eb="2">
      <t>ノウギョウ</t>
    </rPh>
    <rPh sb="6" eb="8">
      <t>カリイ</t>
    </rPh>
    <rPh sb="10" eb="12">
      <t>シキン</t>
    </rPh>
    <rPh sb="13" eb="15">
      <t>シハライ</t>
    </rPh>
    <rPh sb="15" eb="17">
      <t>リソク</t>
    </rPh>
    <phoneticPr fontId="3"/>
  </si>
  <si>
    <t>※ 元本・元金部分は経費となりません。</t>
    <rPh sb="2" eb="4">
      <t>ガンポン</t>
    </rPh>
    <rPh sb="5" eb="6">
      <t>モト</t>
    </rPh>
    <rPh sb="6" eb="7">
      <t>キン</t>
    </rPh>
    <rPh sb="7" eb="9">
      <t>ブブン</t>
    </rPh>
    <rPh sb="10" eb="12">
      <t>ケイヒ</t>
    </rPh>
    <phoneticPr fontId="3"/>
  </si>
  <si>
    <t>農業に使用している、固定資産税や軽自動車税等の税金</t>
    <rPh sb="0" eb="2">
      <t>ノウギョウ</t>
    </rPh>
    <rPh sb="3" eb="5">
      <t>シヨウ</t>
    </rPh>
    <rPh sb="10" eb="12">
      <t>コテイ</t>
    </rPh>
    <rPh sb="12" eb="15">
      <t>シサンゼイ</t>
    </rPh>
    <rPh sb="16" eb="20">
      <t>ケイジドウシャ</t>
    </rPh>
    <rPh sb="20" eb="21">
      <t>ゼイ</t>
    </rPh>
    <rPh sb="21" eb="22">
      <t>トウ</t>
    </rPh>
    <rPh sb="23" eb="25">
      <t>ゼイキン</t>
    </rPh>
    <phoneticPr fontId="3"/>
  </si>
  <si>
    <t>その他、生産部会等の組合費</t>
    <rPh sb="2" eb="3">
      <t>タ</t>
    </rPh>
    <rPh sb="4" eb="6">
      <t>セイサン</t>
    </rPh>
    <rPh sb="6" eb="8">
      <t>ブカイ</t>
    </rPh>
    <rPh sb="8" eb="9">
      <t>トウ</t>
    </rPh>
    <rPh sb="10" eb="13">
      <t>クミアイヒ</t>
    </rPh>
    <phoneticPr fontId="3"/>
  </si>
  <si>
    <t>㋩ 素畜費</t>
    <rPh sb="2" eb="3">
      <t>ソ</t>
    </rPh>
    <rPh sb="3" eb="4">
      <t>チク</t>
    </rPh>
    <rPh sb="4" eb="5">
      <t>ヒ</t>
    </rPh>
    <phoneticPr fontId="3"/>
  </si>
  <si>
    <t>化学肥料、たい肥などの購入費用</t>
    <rPh sb="0" eb="2">
      <t>カガク</t>
    </rPh>
    <rPh sb="2" eb="4">
      <t>ヒリョウ</t>
    </rPh>
    <rPh sb="7" eb="8">
      <t>ヒ</t>
    </rPh>
    <rPh sb="11" eb="13">
      <t>コウニュウ</t>
    </rPh>
    <rPh sb="13" eb="15">
      <t>ヒヨウ</t>
    </rPh>
    <phoneticPr fontId="3"/>
  </si>
  <si>
    <t>㋭ 飼料費</t>
    <rPh sb="2" eb="4">
      <t>シリョウ</t>
    </rPh>
    <rPh sb="4" eb="5">
      <t>ヒ</t>
    </rPh>
    <phoneticPr fontId="3"/>
  </si>
  <si>
    <t>集落営農に取り組まれている方は、決算時の計算書（構成員別損益計算書）をご持参ください。</t>
    <rPh sb="0" eb="2">
      <t>シュウラク</t>
    </rPh>
    <rPh sb="2" eb="4">
      <t>エイノウ</t>
    </rPh>
    <rPh sb="5" eb="6">
      <t>ト</t>
    </rPh>
    <rPh sb="7" eb="8">
      <t>ク</t>
    </rPh>
    <rPh sb="13" eb="14">
      <t>カタ</t>
    </rPh>
    <rPh sb="16" eb="18">
      <t>ケッサン</t>
    </rPh>
    <rPh sb="18" eb="19">
      <t>ジ</t>
    </rPh>
    <rPh sb="20" eb="23">
      <t>ケイサンショ</t>
    </rPh>
    <rPh sb="24" eb="27">
      <t>コウセイイン</t>
    </rPh>
    <rPh sb="27" eb="28">
      <t>ベツ</t>
    </rPh>
    <rPh sb="28" eb="30">
      <t>ソンエキ</t>
    </rPh>
    <rPh sb="30" eb="33">
      <t>ケイサンショ</t>
    </rPh>
    <rPh sb="36" eb="38">
      <t>ジサン</t>
    </rPh>
    <phoneticPr fontId="3"/>
  </si>
  <si>
    <t>使用可能期間が1年未満か取得費が10万円未満の農具の購入費用</t>
    <rPh sb="0" eb="2">
      <t>シヨウ</t>
    </rPh>
    <rPh sb="2" eb="4">
      <t>カノウ</t>
    </rPh>
    <rPh sb="4" eb="6">
      <t>キカン</t>
    </rPh>
    <rPh sb="8" eb="9">
      <t>ネン</t>
    </rPh>
    <rPh sb="9" eb="11">
      <t>ミマン</t>
    </rPh>
    <rPh sb="12" eb="14">
      <t>シュトク</t>
    </rPh>
    <rPh sb="14" eb="15">
      <t>ヒ</t>
    </rPh>
    <rPh sb="18" eb="20">
      <t>マンエン</t>
    </rPh>
    <rPh sb="20" eb="22">
      <t>ミマン</t>
    </rPh>
    <rPh sb="23" eb="25">
      <t>ノウグ</t>
    </rPh>
    <rPh sb="26" eb="28">
      <t>コウニュウ</t>
    </rPh>
    <rPh sb="28" eb="30">
      <t>ヒヨウ</t>
    </rPh>
    <phoneticPr fontId="3"/>
  </si>
  <si>
    <t>種もみ、苗木などの購入費用</t>
    <rPh sb="0" eb="1">
      <t>タネ</t>
    </rPh>
    <rPh sb="4" eb="6">
      <t>ナエギ</t>
    </rPh>
    <rPh sb="9" eb="11">
      <t>コウニュウ</t>
    </rPh>
    <rPh sb="11" eb="13">
      <t>ヒヨウ</t>
    </rPh>
    <phoneticPr fontId="3"/>
  </si>
  <si>
    <t>農薬の購入費用、共同防除の負担金</t>
    <rPh sb="0" eb="2">
      <t>ノウヤク</t>
    </rPh>
    <rPh sb="3" eb="6">
      <t>コウニュウヒ</t>
    </rPh>
    <rPh sb="6" eb="7">
      <t>ヨウ</t>
    </rPh>
    <rPh sb="8" eb="10">
      <t>キョウドウ</t>
    </rPh>
    <rPh sb="10" eb="12">
      <t>ボウジョ</t>
    </rPh>
    <rPh sb="13" eb="16">
      <t>フタンキン</t>
    </rPh>
    <phoneticPr fontId="3"/>
  </si>
  <si>
    <t>牛の削蹄料、獣医支払分</t>
    <rPh sb="0" eb="1">
      <t>ウシ</t>
    </rPh>
    <rPh sb="2" eb="4">
      <t>サクテイ</t>
    </rPh>
    <rPh sb="4" eb="5">
      <t>リョウ</t>
    </rPh>
    <rPh sb="6" eb="8">
      <t>ジュウイ</t>
    </rPh>
    <rPh sb="8" eb="10">
      <t>シハラ</t>
    </rPh>
    <rPh sb="10" eb="11">
      <t>ブン</t>
    </rPh>
    <phoneticPr fontId="3"/>
  </si>
  <si>
    <t>※ 事業（農業）割合に応じて算定してください。</t>
    <rPh sb="2" eb="4">
      <t>ジギョウ</t>
    </rPh>
    <rPh sb="5" eb="7">
      <t>ノウギョウ</t>
    </rPh>
    <rPh sb="8" eb="10">
      <t>ワリアイ</t>
    </rPh>
    <rPh sb="11" eb="12">
      <t>オウ</t>
    </rPh>
    <rPh sb="14" eb="16">
      <t>サンテイ</t>
    </rPh>
    <phoneticPr fontId="3"/>
  </si>
  <si>
    <t>農作業に必要な作業衣、長靴、手袋等の購入費</t>
    <rPh sb="0" eb="3">
      <t>ノウサギョウ</t>
    </rPh>
    <rPh sb="4" eb="6">
      <t>ヒツヨウ</t>
    </rPh>
    <rPh sb="7" eb="9">
      <t>サギョウ</t>
    </rPh>
    <rPh sb="9" eb="10">
      <t>イ</t>
    </rPh>
    <rPh sb="11" eb="13">
      <t>ナガグツ</t>
    </rPh>
    <rPh sb="14" eb="16">
      <t>テブクロ</t>
    </rPh>
    <rPh sb="16" eb="17">
      <t>トウ</t>
    </rPh>
    <rPh sb="18" eb="21">
      <t>コウニュウヒ</t>
    </rPh>
    <phoneticPr fontId="3"/>
  </si>
  <si>
    <t>※ 農作業用以外のものは経費となりません。</t>
    <rPh sb="2" eb="5">
      <t>ノウサギョウ</t>
    </rPh>
    <rPh sb="5" eb="6">
      <t>ヨウ</t>
    </rPh>
    <rPh sb="6" eb="8">
      <t>イガイ</t>
    </rPh>
    <rPh sb="12" eb="14">
      <t>ケイヒ</t>
    </rPh>
    <phoneticPr fontId="3"/>
  </si>
  <si>
    <t>水稲、農機具、園芸、家畜等の共済掛金</t>
    <rPh sb="0" eb="2">
      <t>スイトウ</t>
    </rPh>
    <rPh sb="3" eb="6">
      <t>ノウキグ</t>
    </rPh>
    <rPh sb="7" eb="9">
      <t>エンゲイ</t>
    </rPh>
    <rPh sb="10" eb="12">
      <t>カチク</t>
    </rPh>
    <rPh sb="12" eb="13">
      <t>トウ</t>
    </rPh>
    <rPh sb="14" eb="16">
      <t>キョウサイ</t>
    </rPh>
    <rPh sb="16" eb="18">
      <t>カケキン</t>
    </rPh>
    <phoneticPr fontId="3"/>
  </si>
  <si>
    <t>※ 自宅の火災保険や生命保険料の掛金は経費となりません。</t>
    <rPh sb="2" eb="4">
      <t>ジタク</t>
    </rPh>
    <rPh sb="5" eb="7">
      <t>カサイ</t>
    </rPh>
    <rPh sb="7" eb="9">
      <t>ホケン</t>
    </rPh>
    <rPh sb="10" eb="12">
      <t>セイメイ</t>
    </rPh>
    <rPh sb="12" eb="14">
      <t>ホケン</t>
    </rPh>
    <rPh sb="14" eb="15">
      <t>リョウ</t>
    </rPh>
    <rPh sb="16" eb="18">
      <t>カケキン</t>
    </rPh>
    <rPh sb="19" eb="21">
      <t>ケイヒ</t>
    </rPh>
    <phoneticPr fontId="3"/>
  </si>
  <si>
    <t>㋻ 荷造運賃手数料</t>
    <rPh sb="2" eb="4">
      <t>ニヅク</t>
    </rPh>
    <rPh sb="4" eb="6">
      <t>ウンチン</t>
    </rPh>
    <rPh sb="6" eb="9">
      <t>テスウリョウ</t>
    </rPh>
    <phoneticPr fontId="3"/>
  </si>
  <si>
    <t>出荷の際の包装費用、支払運賃、出荷手数料</t>
    <rPh sb="0" eb="2">
      <t>シュッカ</t>
    </rPh>
    <rPh sb="3" eb="4">
      <t>サイ</t>
    </rPh>
    <rPh sb="5" eb="7">
      <t>ホウソウ</t>
    </rPh>
    <rPh sb="7" eb="9">
      <t>ヒヨウ</t>
    </rPh>
    <rPh sb="10" eb="12">
      <t>シハライ</t>
    </rPh>
    <rPh sb="12" eb="14">
      <t>ウンチン</t>
    </rPh>
    <rPh sb="15" eb="17">
      <t>シュッカ</t>
    </rPh>
    <rPh sb="17" eb="20">
      <t>テスウリョウ</t>
    </rPh>
    <phoneticPr fontId="3"/>
  </si>
  <si>
    <t>土地改良区の賦課金など</t>
    <rPh sb="0" eb="2">
      <t>トチ</t>
    </rPh>
    <rPh sb="2" eb="4">
      <t>カイリョウ</t>
    </rPh>
    <rPh sb="4" eb="5">
      <t>ク</t>
    </rPh>
    <rPh sb="6" eb="9">
      <t>フカキン</t>
    </rPh>
    <phoneticPr fontId="3"/>
  </si>
  <si>
    <t>客土費用</t>
    <rPh sb="0" eb="2">
      <t>キャクド</t>
    </rPh>
    <rPh sb="2" eb="4">
      <t>ヒヨウ</t>
    </rPh>
    <phoneticPr fontId="3"/>
  </si>
  <si>
    <t>農業に関する費用で、上記の経費に当てはまらない経費</t>
    <rPh sb="0" eb="2">
      <t>ノウギョウ</t>
    </rPh>
    <rPh sb="3" eb="4">
      <t>カン</t>
    </rPh>
    <rPh sb="6" eb="8">
      <t>ヒヨウ</t>
    </rPh>
    <rPh sb="10" eb="12">
      <t>ジョウキ</t>
    </rPh>
    <rPh sb="13" eb="15">
      <t>ケイヒ</t>
    </rPh>
    <rPh sb="16" eb="17">
      <t>ア</t>
    </rPh>
    <rPh sb="23" eb="25">
      <t>ケイヒ</t>
    </rPh>
    <phoneticPr fontId="3"/>
  </si>
  <si>
    <t>・</t>
    <phoneticPr fontId="3"/>
  </si>
  <si>
    <t>JAからの米の「販売証明書」「肉用牛売却証明書」や販売明細のわかるものを</t>
    <rPh sb="5" eb="6">
      <t>コメ</t>
    </rPh>
    <rPh sb="8" eb="10">
      <t>ハンバイ</t>
    </rPh>
    <rPh sb="10" eb="13">
      <t>ショウメイショ</t>
    </rPh>
    <rPh sb="15" eb="17">
      <t>ニクヨウ</t>
    </rPh>
    <rPh sb="17" eb="18">
      <t>ウシ</t>
    </rPh>
    <rPh sb="18" eb="20">
      <t>バイキャク</t>
    </rPh>
    <rPh sb="20" eb="23">
      <t>ショウメイショ</t>
    </rPh>
    <rPh sb="25" eb="27">
      <t>ハンバイ</t>
    </rPh>
    <rPh sb="27" eb="29">
      <t>メイサイ</t>
    </rPh>
    <phoneticPr fontId="3"/>
  </si>
  <si>
    <t>相談会場にご持参ください。</t>
    <phoneticPr fontId="3"/>
  </si>
  <si>
    <t>現金販売分（庭先での販売も含みます）、家族名義で出荷した分も販売金額</t>
    <rPh sb="0" eb="2">
      <t>ゲンキン</t>
    </rPh>
    <rPh sb="2" eb="4">
      <t>ハンバイ</t>
    </rPh>
    <rPh sb="4" eb="5">
      <t>ブン</t>
    </rPh>
    <rPh sb="6" eb="8">
      <t>ニワサキ</t>
    </rPh>
    <rPh sb="10" eb="12">
      <t>ハンバイ</t>
    </rPh>
    <rPh sb="13" eb="14">
      <t>フク</t>
    </rPh>
    <rPh sb="19" eb="21">
      <t>カゾク</t>
    </rPh>
    <rPh sb="21" eb="23">
      <t>メイギ</t>
    </rPh>
    <rPh sb="24" eb="26">
      <t>シュッカ</t>
    </rPh>
    <rPh sb="28" eb="29">
      <t>ブン</t>
    </rPh>
    <rPh sb="30" eb="32">
      <t>ハンバイ</t>
    </rPh>
    <rPh sb="32" eb="34">
      <t>キンガク</t>
    </rPh>
    <phoneticPr fontId="3"/>
  </si>
  <si>
    <t>に含まれます。</t>
    <rPh sb="1" eb="2">
      <t>フク</t>
    </rPh>
    <phoneticPr fontId="3"/>
  </si>
  <si>
    <t>自宅で消費した分（米・野菜等）、親戚への贈答用も収入になります。</t>
    <rPh sb="0" eb="2">
      <t>ジタク</t>
    </rPh>
    <rPh sb="3" eb="5">
      <t>ショウヒ</t>
    </rPh>
    <rPh sb="7" eb="8">
      <t>ブン</t>
    </rPh>
    <rPh sb="9" eb="10">
      <t>コメ</t>
    </rPh>
    <rPh sb="11" eb="13">
      <t>ヤサイ</t>
    </rPh>
    <rPh sb="13" eb="14">
      <t>トウ</t>
    </rPh>
    <rPh sb="16" eb="18">
      <t>シンセキ</t>
    </rPh>
    <rPh sb="20" eb="23">
      <t>ゾウトウヨウ</t>
    </rPh>
    <rPh sb="24" eb="26">
      <t>シュウニュウ</t>
    </rPh>
    <phoneticPr fontId="3"/>
  </si>
  <si>
    <t>農事組合法人からの従事分量配当（事業従事高による配当）も含まれます。</t>
    <rPh sb="0" eb="2">
      <t>ノウジ</t>
    </rPh>
    <rPh sb="2" eb="4">
      <t>クミアイ</t>
    </rPh>
    <rPh sb="4" eb="6">
      <t>ホウジン</t>
    </rPh>
    <rPh sb="9" eb="11">
      <t>ジュウジ</t>
    </rPh>
    <rPh sb="11" eb="13">
      <t>ブンリョウ</t>
    </rPh>
    <rPh sb="13" eb="15">
      <t>ハイトウ</t>
    </rPh>
    <rPh sb="16" eb="18">
      <t>ジギョウ</t>
    </rPh>
    <rPh sb="18" eb="20">
      <t>ジュウジ</t>
    </rPh>
    <rPh sb="20" eb="21">
      <t>ダカ</t>
    </rPh>
    <rPh sb="24" eb="26">
      <t>ハイトウ</t>
    </rPh>
    <rPh sb="28" eb="29">
      <t>フク</t>
    </rPh>
    <phoneticPr fontId="3"/>
  </si>
  <si>
    <t>㋠ 諸材料費</t>
    <rPh sb="2" eb="3">
      <t>ショ</t>
    </rPh>
    <rPh sb="3" eb="6">
      <t>ザイリョウヒ</t>
    </rPh>
    <phoneticPr fontId="3"/>
  </si>
  <si>
    <t>ビニール、むしろ、なわ、ブルーシート、苗箱などの諸材料の購入費用</t>
    <rPh sb="19" eb="20">
      <t>ナエ</t>
    </rPh>
    <rPh sb="20" eb="21">
      <t>バコ</t>
    </rPh>
    <rPh sb="24" eb="25">
      <t>ショ</t>
    </rPh>
    <rPh sb="25" eb="27">
      <t>ザイリョウ</t>
    </rPh>
    <rPh sb="28" eb="30">
      <t>コウニュウ</t>
    </rPh>
    <rPh sb="30" eb="32">
      <t>ヒヨウ</t>
    </rPh>
    <phoneticPr fontId="3"/>
  </si>
  <si>
    <t>㋷ 修繕費</t>
    <rPh sb="2" eb="5">
      <t>シュウゼンヒ</t>
    </rPh>
    <phoneticPr fontId="3"/>
  </si>
  <si>
    <t>農業に使用している建物や車両、農機具などの修理に要した費用</t>
    <rPh sb="0" eb="2">
      <t>ノウギョウ</t>
    </rPh>
    <rPh sb="3" eb="5">
      <t>シヨウ</t>
    </rPh>
    <rPh sb="9" eb="11">
      <t>タテモノ</t>
    </rPh>
    <rPh sb="12" eb="14">
      <t>シャリョウ</t>
    </rPh>
    <rPh sb="15" eb="18">
      <t>ノウキグ</t>
    </rPh>
    <rPh sb="21" eb="23">
      <t>シュウリ</t>
    </rPh>
    <rPh sb="24" eb="25">
      <t>ヨウ</t>
    </rPh>
    <rPh sb="27" eb="29">
      <t>ヒヨウ</t>
    </rPh>
    <phoneticPr fontId="3"/>
  </si>
  <si>
    <t>※ 資産の価値を高めたり、使用期間を延長するような修繕で10万円以上の修繕</t>
    <rPh sb="2" eb="4">
      <t>シサン</t>
    </rPh>
    <rPh sb="5" eb="7">
      <t>カチ</t>
    </rPh>
    <rPh sb="8" eb="9">
      <t>タカ</t>
    </rPh>
    <rPh sb="13" eb="15">
      <t>シヨウ</t>
    </rPh>
    <rPh sb="15" eb="17">
      <t>キカン</t>
    </rPh>
    <rPh sb="18" eb="20">
      <t>エンチョウ</t>
    </rPh>
    <rPh sb="25" eb="27">
      <t>シュウゼン</t>
    </rPh>
    <rPh sb="30" eb="32">
      <t>マンエン</t>
    </rPh>
    <rPh sb="32" eb="34">
      <t>イジョウ</t>
    </rPh>
    <rPh sb="35" eb="37">
      <t>シュウゼン</t>
    </rPh>
    <phoneticPr fontId="3"/>
  </si>
  <si>
    <t>の場合は「⑩ 減価償却費」での計算となります。</t>
    <rPh sb="7" eb="9">
      <t>ゲンカ</t>
    </rPh>
    <rPh sb="9" eb="11">
      <t>ショウキャク</t>
    </rPh>
    <rPh sb="11" eb="12">
      <t>ヒ</t>
    </rPh>
    <rPh sb="15" eb="17">
      <t>ケイサン</t>
    </rPh>
    <phoneticPr fontId="3"/>
  </si>
  <si>
    <t>【留意事項】</t>
    <rPh sb="1" eb="3">
      <t>リュウイ</t>
    </rPh>
    <rPh sb="3" eb="5">
      <t>ジコウ</t>
    </rPh>
    <phoneticPr fontId="3"/>
  </si>
  <si>
    <t>前記の項目は、農業に関する費用のみで、家庭での費用は必要経費になりません。</t>
    <rPh sb="0" eb="2">
      <t>ゼンキ</t>
    </rPh>
    <rPh sb="3" eb="5">
      <t>コウモク</t>
    </rPh>
    <rPh sb="7" eb="9">
      <t>ノウギョウ</t>
    </rPh>
    <rPh sb="10" eb="11">
      <t>カン</t>
    </rPh>
    <rPh sb="13" eb="15">
      <t>ヒヨウ</t>
    </rPh>
    <rPh sb="19" eb="21">
      <t>カテイ</t>
    </rPh>
    <rPh sb="23" eb="25">
      <t>ヒヨウ</t>
    </rPh>
    <rPh sb="26" eb="28">
      <t>ヒツヨウ</t>
    </rPh>
    <rPh sb="28" eb="30">
      <t>ケイヒ</t>
    </rPh>
    <phoneticPr fontId="3"/>
  </si>
  <si>
    <t>収入については、販売証明書や出荷伝票、売上伝票などを集計してください。</t>
    <rPh sb="0" eb="2">
      <t>シュウニュウ</t>
    </rPh>
    <rPh sb="8" eb="10">
      <t>ハンバイ</t>
    </rPh>
    <rPh sb="10" eb="13">
      <t>ショウメイショ</t>
    </rPh>
    <rPh sb="14" eb="16">
      <t>シュッカ</t>
    </rPh>
    <rPh sb="16" eb="18">
      <t>デンピョウ</t>
    </rPh>
    <rPh sb="19" eb="21">
      <t>ウリアゲ</t>
    </rPh>
    <rPh sb="21" eb="23">
      <t>デンピョウ</t>
    </rPh>
    <rPh sb="26" eb="28">
      <t>シュウケイ</t>
    </rPh>
    <phoneticPr fontId="3"/>
  </si>
  <si>
    <t>※ 通帳は諸経費を引いた後の金額で記帳されていますので、証拠書類にはならない場合があります。</t>
    <rPh sb="2" eb="4">
      <t>ツウチョウ</t>
    </rPh>
    <rPh sb="5" eb="8">
      <t>ショケイヒ</t>
    </rPh>
    <rPh sb="9" eb="10">
      <t>ヒ</t>
    </rPh>
    <rPh sb="12" eb="13">
      <t>アト</t>
    </rPh>
    <rPh sb="14" eb="16">
      <t>キンガク</t>
    </rPh>
    <rPh sb="17" eb="19">
      <t>キチョウ</t>
    </rPh>
    <rPh sb="28" eb="30">
      <t>ショウコ</t>
    </rPh>
    <rPh sb="30" eb="32">
      <t>ショルイ</t>
    </rPh>
    <rPh sb="38" eb="40">
      <t>バアイ</t>
    </rPh>
    <phoneticPr fontId="3"/>
  </si>
  <si>
    <t>必要経費については、領収証やレシートを科目別に仕分け・集計して転記してください。</t>
    <rPh sb="0" eb="2">
      <t>ヒツヨウ</t>
    </rPh>
    <rPh sb="2" eb="4">
      <t>ケイヒ</t>
    </rPh>
    <rPh sb="10" eb="13">
      <t>リョウシュウショウ</t>
    </rPh>
    <rPh sb="19" eb="21">
      <t>カモク</t>
    </rPh>
    <rPh sb="21" eb="22">
      <t>ベツ</t>
    </rPh>
    <rPh sb="23" eb="25">
      <t>シワ</t>
    </rPh>
    <rPh sb="27" eb="29">
      <t>シュウケイ</t>
    </rPh>
    <rPh sb="31" eb="33">
      <t>テンキ</t>
    </rPh>
    <phoneticPr fontId="3"/>
  </si>
  <si>
    <t>（1）建物</t>
    <rPh sb="3" eb="5">
      <t>タテモノ</t>
    </rPh>
    <phoneticPr fontId="3"/>
  </si>
  <si>
    <t>構造又は用途</t>
    <rPh sb="0" eb="2">
      <t>コウゾウ</t>
    </rPh>
    <rPh sb="2" eb="3">
      <t>マタ</t>
    </rPh>
    <rPh sb="4" eb="6">
      <t>ヨウト</t>
    </rPh>
    <phoneticPr fontId="3"/>
  </si>
  <si>
    <t>木造のもの</t>
    <rPh sb="0" eb="2">
      <t>モクゾウ</t>
    </rPh>
    <phoneticPr fontId="3"/>
  </si>
  <si>
    <t>木骨モルタル造のもの</t>
    <rPh sb="0" eb="2">
      <t>モッコツ</t>
    </rPh>
    <rPh sb="6" eb="7">
      <t>ヅクリ</t>
    </rPh>
    <phoneticPr fontId="3"/>
  </si>
  <si>
    <t>レンガ造・石造・ブロック造の構築物</t>
    <rPh sb="3" eb="4">
      <t>ヅク</t>
    </rPh>
    <rPh sb="5" eb="6">
      <t>イシ</t>
    </rPh>
    <rPh sb="6" eb="7">
      <t>ヅクリ</t>
    </rPh>
    <rPh sb="12" eb="13">
      <t>ヅクリ</t>
    </rPh>
    <rPh sb="14" eb="17">
      <t>コウチクブツ</t>
    </rPh>
    <phoneticPr fontId="3"/>
  </si>
  <si>
    <t>倉庫用・作業場用のもの</t>
    <rPh sb="0" eb="3">
      <t>ソウコヨウ</t>
    </rPh>
    <rPh sb="4" eb="6">
      <t>サギョウ</t>
    </rPh>
    <rPh sb="6" eb="7">
      <t>バ</t>
    </rPh>
    <rPh sb="7" eb="8">
      <t>ヨウ</t>
    </rPh>
    <phoneticPr fontId="3"/>
  </si>
  <si>
    <t>店舗・住宅用のもの</t>
    <rPh sb="0" eb="2">
      <t>テンポ</t>
    </rPh>
    <rPh sb="3" eb="6">
      <t>ジュウタクヨウ</t>
    </rPh>
    <phoneticPr fontId="3"/>
  </si>
  <si>
    <t>事務所用のもの</t>
    <rPh sb="0" eb="2">
      <t>ジム</t>
    </rPh>
    <rPh sb="2" eb="3">
      <t>ショ</t>
    </rPh>
    <rPh sb="3" eb="4">
      <t>ヨウ</t>
    </rPh>
    <phoneticPr fontId="3"/>
  </si>
  <si>
    <t>耐用
年数</t>
    <rPh sb="0" eb="2">
      <t>タイヨウ</t>
    </rPh>
    <rPh sb="3" eb="5">
      <t>ネンスウ</t>
    </rPh>
    <phoneticPr fontId="3"/>
  </si>
  <si>
    <r>
      <t xml:space="preserve">償却率
</t>
    </r>
    <r>
      <rPr>
        <sz val="9"/>
        <color theme="1"/>
        <rFont val="Meiryo UI"/>
        <family val="3"/>
        <charset val="128"/>
      </rPr>
      <t>（定額法）</t>
    </r>
    <rPh sb="0" eb="2">
      <t>ショウキャク</t>
    </rPh>
    <rPh sb="2" eb="3">
      <t>リツ</t>
    </rPh>
    <rPh sb="5" eb="7">
      <t>テイガク</t>
    </rPh>
    <rPh sb="7" eb="8">
      <t>ホウ</t>
    </rPh>
    <phoneticPr fontId="3"/>
  </si>
  <si>
    <t>（2）車両・運搬具</t>
    <rPh sb="3" eb="5">
      <t>シャリョウ</t>
    </rPh>
    <rPh sb="6" eb="8">
      <t>ウンパン</t>
    </rPh>
    <rPh sb="8" eb="9">
      <t>グ</t>
    </rPh>
    <phoneticPr fontId="3"/>
  </si>
  <si>
    <t>一般用のもの</t>
    <rPh sb="0" eb="3">
      <t>イッパンヨウ</t>
    </rPh>
    <phoneticPr fontId="3"/>
  </si>
  <si>
    <t>軽自動車</t>
    <rPh sb="0" eb="4">
      <t>ケイジドウシャ</t>
    </rPh>
    <phoneticPr fontId="3"/>
  </si>
  <si>
    <t>軽トラック</t>
    <rPh sb="0" eb="1">
      <t>ケイ</t>
    </rPh>
    <phoneticPr fontId="3"/>
  </si>
  <si>
    <t>普通貨物車</t>
    <rPh sb="0" eb="2">
      <t>フツウ</t>
    </rPh>
    <rPh sb="2" eb="5">
      <t>カモツシャ</t>
    </rPh>
    <phoneticPr fontId="3"/>
  </si>
  <si>
    <t>普通ダンプ式貨物車</t>
    <rPh sb="0" eb="2">
      <t>フツウ</t>
    </rPh>
    <rPh sb="5" eb="6">
      <t>シキ</t>
    </rPh>
    <rPh sb="6" eb="9">
      <t>カモツシャ</t>
    </rPh>
    <phoneticPr fontId="3"/>
  </si>
  <si>
    <t>フォークリフト</t>
    <phoneticPr fontId="3"/>
  </si>
  <si>
    <t>（3）農業用減価償却資産</t>
    <rPh sb="3" eb="6">
      <t>ノウギョウヨウ</t>
    </rPh>
    <rPh sb="6" eb="8">
      <t>ゲンカ</t>
    </rPh>
    <rPh sb="8" eb="10">
      <t>ショウキャク</t>
    </rPh>
    <rPh sb="10" eb="12">
      <t>シサン</t>
    </rPh>
    <phoneticPr fontId="3"/>
  </si>
  <si>
    <t>貯水そう、肥料だめ、サイロ</t>
    <rPh sb="0" eb="2">
      <t>チョスイ</t>
    </rPh>
    <rPh sb="5" eb="7">
      <t>ヒリョウ</t>
    </rPh>
    <phoneticPr fontId="3"/>
  </si>
  <si>
    <t>樋門、用排水路、農用井戸</t>
    <rPh sb="0" eb="2">
      <t>ヒモン</t>
    </rPh>
    <rPh sb="3" eb="4">
      <t>ヨウ</t>
    </rPh>
    <rPh sb="4" eb="7">
      <t>ハイスイロ</t>
    </rPh>
    <rPh sb="8" eb="10">
      <t>ノウヨウ</t>
    </rPh>
    <rPh sb="10" eb="12">
      <t>イド</t>
    </rPh>
    <phoneticPr fontId="3"/>
  </si>
  <si>
    <t>乗用トラクター</t>
    <rPh sb="0" eb="2">
      <t>ジョウヨウ</t>
    </rPh>
    <phoneticPr fontId="3"/>
  </si>
  <si>
    <t>農業用設備（機械・装置）</t>
    <rPh sb="0" eb="3">
      <t>ノウギョウヨウ</t>
    </rPh>
    <rPh sb="3" eb="5">
      <t>セツビ</t>
    </rPh>
    <rPh sb="6" eb="8">
      <t>キカイ</t>
    </rPh>
    <rPh sb="9" eb="11">
      <t>ソウチ</t>
    </rPh>
    <phoneticPr fontId="3"/>
  </si>
  <si>
    <t>たい肥散布機、田植機、育苗機、スプリンクラー、暖房機</t>
    <rPh sb="2" eb="3">
      <t>ヒ</t>
    </rPh>
    <rPh sb="3" eb="5">
      <t>サンプ</t>
    </rPh>
    <rPh sb="5" eb="6">
      <t>キ</t>
    </rPh>
    <rPh sb="7" eb="9">
      <t>タウエ</t>
    </rPh>
    <rPh sb="9" eb="10">
      <t>キ</t>
    </rPh>
    <rPh sb="11" eb="13">
      <t>イクビョウ</t>
    </rPh>
    <rPh sb="13" eb="14">
      <t>キ</t>
    </rPh>
    <rPh sb="23" eb="26">
      <t>ダンボウキ</t>
    </rPh>
    <phoneticPr fontId="3"/>
  </si>
  <si>
    <t>スピードスプレイヤ、噴霧器、土壌消毒器</t>
    <rPh sb="10" eb="13">
      <t>フンムキ</t>
    </rPh>
    <rPh sb="14" eb="16">
      <t>ドジョウ</t>
    </rPh>
    <rPh sb="16" eb="18">
      <t>ショウドク</t>
    </rPh>
    <rPh sb="18" eb="19">
      <t>キ</t>
    </rPh>
    <phoneticPr fontId="3"/>
  </si>
  <si>
    <t>コンバイン、バインダー、野菜洗浄機、もみすり機、乾燥機</t>
    <rPh sb="12" eb="14">
      <t>ヤサイ</t>
    </rPh>
    <rPh sb="14" eb="16">
      <t>センジョウ</t>
    </rPh>
    <rPh sb="16" eb="17">
      <t>キ</t>
    </rPh>
    <rPh sb="22" eb="23">
      <t>キ</t>
    </rPh>
    <rPh sb="24" eb="27">
      <t>カンソウキ</t>
    </rPh>
    <phoneticPr fontId="3"/>
  </si>
  <si>
    <t>器具・備品</t>
    <rPh sb="0" eb="2">
      <t>キグ</t>
    </rPh>
    <rPh sb="3" eb="5">
      <t>ビヒン</t>
    </rPh>
    <phoneticPr fontId="3"/>
  </si>
  <si>
    <t>ビニールハウス（組立解体等が可能で骨格部分が金属製）</t>
    <rPh sb="8" eb="10">
      <t>クミタテ</t>
    </rPh>
    <rPh sb="10" eb="12">
      <t>カイタイ</t>
    </rPh>
    <rPh sb="12" eb="13">
      <t>トウ</t>
    </rPh>
    <rPh sb="14" eb="16">
      <t>カノウ</t>
    </rPh>
    <rPh sb="17" eb="19">
      <t>コッカク</t>
    </rPh>
    <rPh sb="19" eb="21">
      <t>ブブン</t>
    </rPh>
    <rPh sb="22" eb="25">
      <t>キンゾクセイ</t>
    </rPh>
    <phoneticPr fontId="3"/>
  </si>
  <si>
    <t>ビニールハウス（組立解体等が可能で骨格部分が上記以外）</t>
    <rPh sb="8" eb="10">
      <t>クミタテ</t>
    </rPh>
    <rPh sb="10" eb="12">
      <t>カイタイ</t>
    </rPh>
    <rPh sb="12" eb="13">
      <t>トウ</t>
    </rPh>
    <rPh sb="14" eb="16">
      <t>カノウ</t>
    </rPh>
    <rPh sb="17" eb="19">
      <t>コッカク</t>
    </rPh>
    <rPh sb="19" eb="21">
      <t>ブブン</t>
    </rPh>
    <rPh sb="22" eb="24">
      <t>ジョウキ</t>
    </rPh>
    <rPh sb="24" eb="26">
      <t>イガイ</t>
    </rPh>
    <phoneticPr fontId="3"/>
  </si>
  <si>
    <t>きのこ栽培用ぼだ木</t>
    <rPh sb="3" eb="6">
      <t>サイバイヨウ</t>
    </rPh>
    <rPh sb="8" eb="9">
      <t>キ</t>
    </rPh>
    <phoneticPr fontId="3"/>
  </si>
  <si>
    <t>大型コンテナ、温室</t>
    <rPh sb="0" eb="2">
      <t>オオガタ</t>
    </rPh>
    <rPh sb="7" eb="9">
      <t>オンシツ</t>
    </rPh>
    <phoneticPr fontId="3"/>
  </si>
  <si>
    <t>（4）生物</t>
    <rPh sb="3" eb="5">
      <t>セイブツ</t>
    </rPh>
    <phoneticPr fontId="3"/>
  </si>
  <si>
    <t>肉用牛（繁殖用）</t>
    <rPh sb="0" eb="2">
      <t>ニクヨウ</t>
    </rPh>
    <rPh sb="2" eb="3">
      <t>ウシ</t>
    </rPh>
    <rPh sb="4" eb="7">
      <t>ハンショクヨウ</t>
    </rPh>
    <phoneticPr fontId="3"/>
  </si>
  <si>
    <t>乳用牛（繁殖用）</t>
    <rPh sb="0" eb="3">
      <t>ニュウヨウギュウ</t>
    </rPh>
    <rPh sb="4" eb="7">
      <t>ハンショクヨウ</t>
    </rPh>
    <phoneticPr fontId="3"/>
  </si>
  <si>
    <t>豚</t>
    <rPh sb="0" eb="1">
      <t>ブタ</t>
    </rPh>
    <phoneticPr fontId="3"/>
  </si>
  <si>
    <t>細　　目</t>
    <rPh sb="0" eb="1">
      <t>ホソ</t>
    </rPh>
    <rPh sb="3" eb="4">
      <t>メ</t>
    </rPh>
    <phoneticPr fontId="3"/>
  </si>
  <si>
    <t>牛</t>
    <rPh sb="0" eb="1">
      <t>ウシ</t>
    </rPh>
    <phoneticPr fontId="3"/>
  </si>
  <si>
    <t>減価償却資産の耐用年数表（主なもの）</t>
    <rPh sb="0" eb="2">
      <t>ゲンカ</t>
    </rPh>
    <rPh sb="2" eb="4">
      <t>ショウキャク</t>
    </rPh>
    <rPh sb="4" eb="6">
      <t>シサン</t>
    </rPh>
    <rPh sb="7" eb="9">
      <t>タイヨウ</t>
    </rPh>
    <rPh sb="9" eb="11">
      <t>ネンスウ</t>
    </rPh>
    <rPh sb="11" eb="12">
      <t>ヒョウ</t>
    </rPh>
    <rPh sb="13" eb="14">
      <t>オモ</t>
    </rPh>
    <phoneticPr fontId="3"/>
  </si>
  <si>
    <t>さい。</t>
    <phoneticPr fontId="3"/>
  </si>
  <si>
    <t>◎ 農業所得計算ノートは、白色申告の方が、農業所得の「収支内訳書」の作成を容易にするためのものです。</t>
    <rPh sb="2" eb="4">
      <t>ノウギョウ</t>
    </rPh>
    <rPh sb="4" eb="6">
      <t>ショトク</t>
    </rPh>
    <rPh sb="6" eb="8">
      <t>ケイサン</t>
    </rPh>
    <rPh sb="13" eb="15">
      <t>シロイロ</t>
    </rPh>
    <rPh sb="15" eb="17">
      <t>シンコク</t>
    </rPh>
    <rPh sb="18" eb="19">
      <t>カタ</t>
    </rPh>
    <rPh sb="21" eb="23">
      <t>ノウギョウ</t>
    </rPh>
    <rPh sb="23" eb="25">
      <t>ショトク</t>
    </rPh>
    <rPh sb="27" eb="29">
      <t>シュウシ</t>
    </rPh>
    <rPh sb="29" eb="32">
      <t>ウチワケショ</t>
    </rPh>
    <rPh sb="34" eb="36">
      <t>サクセイ</t>
    </rPh>
    <rPh sb="37" eb="39">
      <t>ヨウイ</t>
    </rPh>
    <phoneticPr fontId="3"/>
  </si>
  <si>
    <t>青色申告を始めてみませんか？</t>
    <rPh sb="0" eb="2">
      <t>アオイロ</t>
    </rPh>
    <rPh sb="2" eb="4">
      <t>シンコク</t>
    </rPh>
    <rPh sb="5" eb="6">
      <t>ハジ</t>
    </rPh>
    <phoneticPr fontId="3"/>
  </si>
  <si>
    <t>青色申告の主なメリット</t>
    <rPh sb="0" eb="2">
      <t>アオイロ</t>
    </rPh>
    <rPh sb="2" eb="4">
      <t>シンコク</t>
    </rPh>
    <rPh sb="5" eb="6">
      <t>オモ</t>
    </rPh>
    <phoneticPr fontId="3"/>
  </si>
  <si>
    <t>◎ 「青色申告特別控除」があります。</t>
    <rPh sb="3" eb="5">
      <t>アオイロ</t>
    </rPh>
    <rPh sb="5" eb="7">
      <t>シンコク</t>
    </rPh>
    <rPh sb="7" eb="9">
      <t>トクベツ</t>
    </rPh>
    <rPh sb="9" eb="11">
      <t>コウジョ</t>
    </rPh>
    <phoneticPr fontId="3"/>
  </si>
  <si>
    <t>◎ 「損失の繰越し」と「損失の繰戻し」ができるようになります。</t>
    <rPh sb="3" eb="5">
      <t>ソンシツ</t>
    </rPh>
    <rPh sb="6" eb="8">
      <t>クリコシ</t>
    </rPh>
    <rPh sb="12" eb="14">
      <t>ソンシツ</t>
    </rPh>
    <rPh sb="15" eb="16">
      <t>ク</t>
    </rPh>
    <rPh sb="16" eb="17">
      <t>モド</t>
    </rPh>
    <phoneticPr fontId="3"/>
  </si>
  <si>
    <t>できます。</t>
    <phoneticPr fontId="3"/>
  </si>
  <si>
    <t>純損失の繰越しに代えて、前年分の所得金額に繰戻して還付を受けることもできます。</t>
    <rPh sb="0" eb="1">
      <t>ジュン</t>
    </rPh>
    <rPh sb="1" eb="3">
      <t>ソンシツ</t>
    </rPh>
    <rPh sb="4" eb="6">
      <t>クリコ</t>
    </rPh>
    <rPh sb="8" eb="9">
      <t>カ</t>
    </rPh>
    <rPh sb="12" eb="14">
      <t>ゼンネン</t>
    </rPh>
    <rPh sb="14" eb="15">
      <t>ブン</t>
    </rPh>
    <rPh sb="16" eb="18">
      <t>ショトク</t>
    </rPh>
    <rPh sb="18" eb="20">
      <t>キンガク</t>
    </rPh>
    <rPh sb="21" eb="23">
      <t>クリモド</t>
    </rPh>
    <rPh sb="25" eb="27">
      <t>カンプ</t>
    </rPh>
    <rPh sb="28" eb="29">
      <t>ウ</t>
    </rPh>
    <phoneticPr fontId="3"/>
  </si>
  <si>
    <t>さっそく取り組んでみましょう。</t>
    <phoneticPr fontId="3"/>
  </si>
  <si>
    <t>　青色申告は、自分の経営を客観的につかむための重要なツールです。税制上のメリットもありますので、</t>
    <rPh sb="1" eb="3">
      <t>アオイロ</t>
    </rPh>
    <rPh sb="3" eb="5">
      <t>シンコク</t>
    </rPh>
    <rPh sb="7" eb="9">
      <t>ジブン</t>
    </rPh>
    <rPh sb="10" eb="12">
      <t>ケイエイ</t>
    </rPh>
    <rPh sb="13" eb="16">
      <t>キャッカンテキ</t>
    </rPh>
    <rPh sb="23" eb="25">
      <t>ジュウヨウ</t>
    </rPh>
    <phoneticPr fontId="3"/>
  </si>
  <si>
    <t>仕事の内容や従事の程度に応じて、家族に支払った金額を必要経費とすることができます。</t>
    <rPh sb="0" eb="2">
      <t>シゴト</t>
    </rPh>
    <rPh sb="3" eb="5">
      <t>ナイヨウ</t>
    </rPh>
    <rPh sb="6" eb="8">
      <t>ジュウジ</t>
    </rPh>
    <rPh sb="9" eb="11">
      <t>テイド</t>
    </rPh>
    <rPh sb="12" eb="13">
      <t>オウ</t>
    </rPh>
    <rPh sb="16" eb="18">
      <t>カゾク</t>
    </rPh>
    <rPh sb="19" eb="21">
      <t>シハラ</t>
    </rPh>
    <rPh sb="23" eb="25">
      <t>キンガク</t>
    </rPh>
    <rPh sb="26" eb="28">
      <t>ヒツヨウ</t>
    </rPh>
    <rPh sb="28" eb="30">
      <t>ケイヒ</t>
    </rPh>
    <phoneticPr fontId="3"/>
  </si>
  <si>
    <t>新たに青色申告を始めるためには</t>
    <rPh sb="0" eb="1">
      <t>アラ</t>
    </rPh>
    <rPh sb="3" eb="5">
      <t>アオイロ</t>
    </rPh>
    <rPh sb="5" eb="7">
      <t>シンコク</t>
    </rPh>
    <rPh sb="8" eb="9">
      <t>ハジ</t>
    </rPh>
    <phoneticPr fontId="3"/>
  </si>
  <si>
    <t>詳しくは</t>
    <rPh sb="0" eb="1">
      <t>クワ</t>
    </rPh>
    <phoneticPr fontId="3"/>
  </si>
  <si>
    <t>次ページに続きます→</t>
    <rPh sb="0" eb="1">
      <t>ツギ</t>
    </rPh>
    <rPh sb="5" eb="6">
      <t>ツヅ</t>
    </rPh>
    <phoneticPr fontId="3"/>
  </si>
  <si>
    <t>【お知らせ】</t>
    <rPh sb="2" eb="3">
      <t>シ</t>
    </rPh>
    <phoneticPr fontId="3"/>
  </si>
  <si>
    <t>【お知らせ】</t>
    <rPh sb="2" eb="3">
      <t>シ</t>
    </rPh>
    <phoneticPr fontId="3"/>
  </si>
  <si>
    <t>e-Tax（電子申告）や郵送等で提出！</t>
    <rPh sb="6" eb="8">
      <t>デンシ</t>
    </rPh>
    <rPh sb="8" eb="10">
      <t>シンコク</t>
    </rPh>
    <rPh sb="12" eb="14">
      <t>ユウソウ</t>
    </rPh>
    <rPh sb="14" eb="15">
      <t>トウ</t>
    </rPh>
    <rPh sb="16" eb="18">
      <t>テイシュツ</t>
    </rPh>
    <phoneticPr fontId="3"/>
  </si>
  <si>
    <t>申告相談会場は、大変混雑し長時間お待ちいただくことになります。</t>
    <rPh sb="0" eb="2">
      <t>シンコク</t>
    </rPh>
    <rPh sb="2" eb="4">
      <t>ソウダン</t>
    </rPh>
    <rPh sb="4" eb="6">
      <t>カイジョウ</t>
    </rPh>
    <rPh sb="8" eb="10">
      <t>タイヘン</t>
    </rPh>
    <rPh sb="10" eb="12">
      <t>コンザツ</t>
    </rPh>
    <rPh sb="13" eb="16">
      <t>チョウジカン</t>
    </rPh>
    <rPh sb="17" eb="18">
      <t>マ</t>
    </rPh>
    <phoneticPr fontId="3"/>
  </si>
  <si>
    <t>ご自宅での申告書作成には国税庁ホームページ</t>
    <rPh sb="1" eb="3">
      <t>ジタク</t>
    </rPh>
    <rPh sb="5" eb="8">
      <t>シンコクショ</t>
    </rPh>
    <rPh sb="8" eb="10">
      <t>サクセイ</t>
    </rPh>
    <rPh sb="12" eb="15">
      <t>コクゼイチョウ</t>
    </rPh>
    <phoneticPr fontId="3"/>
  </si>
  <si>
    <r>
      <rPr>
        <b/>
        <u val="double"/>
        <sz val="14"/>
        <color theme="1"/>
        <rFont val="メイリオ"/>
        <family val="3"/>
        <charset val="128"/>
      </rPr>
      <t>「確定申告書等作成コーナー」</t>
    </r>
    <r>
      <rPr>
        <sz val="12"/>
        <color theme="1"/>
        <rFont val="メイリオ"/>
        <family val="3"/>
        <charset val="128"/>
      </rPr>
      <t>をご利用ください。</t>
    </r>
    <rPh sb="1" eb="3">
      <t>カクテイ</t>
    </rPh>
    <rPh sb="3" eb="5">
      <t>シンコク</t>
    </rPh>
    <rPh sb="5" eb="6">
      <t>ショ</t>
    </rPh>
    <rPh sb="6" eb="7">
      <t>トウ</t>
    </rPh>
    <rPh sb="7" eb="9">
      <t>サクセイ</t>
    </rPh>
    <rPh sb="16" eb="18">
      <t>リヨウ</t>
    </rPh>
    <phoneticPr fontId="3"/>
  </si>
  <si>
    <t>国税庁ホームページ　　www.nta.go.jp</t>
    <rPh sb="0" eb="3">
      <t>コクゼイチョウ</t>
    </rPh>
    <phoneticPr fontId="3"/>
  </si>
  <si>
    <t>◆ マイナンバーカード・ICカードリーダライタの設定などに関するお問合せ</t>
    <rPh sb="24" eb="26">
      <t>セッテイ</t>
    </rPh>
    <rPh sb="29" eb="30">
      <t>カン</t>
    </rPh>
    <rPh sb="33" eb="35">
      <t>トイアワ</t>
    </rPh>
    <phoneticPr fontId="3"/>
  </si>
  <si>
    <t>小作料は「不動産所得」として申告する必要があります。</t>
    <rPh sb="0" eb="3">
      <t>コサクリョウ</t>
    </rPh>
    <rPh sb="5" eb="8">
      <t>フドウサン</t>
    </rPh>
    <rPh sb="8" eb="10">
      <t>ショトク</t>
    </rPh>
    <rPh sb="14" eb="16">
      <t>シンコク</t>
    </rPh>
    <rPh sb="18" eb="20">
      <t>ヒツヨウ</t>
    </rPh>
    <phoneticPr fontId="3"/>
  </si>
  <si>
    <r>
      <t>農業所得の申告は必要ありません。</t>
    </r>
    <r>
      <rPr>
        <sz val="8"/>
        <color theme="1"/>
        <rFont val="Meiryo UI"/>
        <family val="3"/>
        <charset val="128"/>
      </rPr>
      <t>（申告そのものは必要な場合があります。）</t>
    </r>
    <rPh sb="17" eb="19">
      <t>シンコク</t>
    </rPh>
    <rPh sb="24" eb="26">
      <t>ヒツヨウ</t>
    </rPh>
    <rPh sb="27" eb="29">
      <t>バアイ</t>
    </rPh>
    <phoneticPr fontId="3"/>
  </si>
  <si>
    <t>　確定申告書は、自宅で作成し</t>
    <rPh sb="1" eb="3">
      <t>カクテイ</t>
    </rPh>
    <rPh sb="3" eb="5">
      <t>シンコク</t>
    </rPh>
    <rPh sb="5" eb="6">
      <t>ショ</t>
    </rPh>
    <rPh sb="8" eb="10">
      <t>ジタク</t>
    </rPh>
    <rPh sb="11" eb="13">
      <t>サクセイ</t>
    </rPh>
    <phoneticPr fontId="3"/>
  </si>
  <si>
    <t>青色申告制度とは</t>
    <rPh sb="0" eb="2">
      <t>アオイロ</t>
    </rPh>
    <rPh sb="2" eb="4">
      <t>シンコク</t>
    </rPh>
    <rPh sb="4" eb="6">
      <t>セイド</t>
    </rPh>
    <phoneticPr fontId="3"/>
  </si>
  <si>
    <t>　 税金の面でいろいろな有利な特典を受けることができる制度です。</t>
    <rPh sb="2" eb="4">
      <t>ゼイキン</t>
    </rPh>
    <rPh sb="5" eb="6">
      <t>メン</t>
    </rPh>
    <rPh sb="12" eb="14">
      <t>ユウリ</t>
    </rPh>
    <rPh sb="15" eb="17">
      <t>トクテン</t>
    </rPh>
    <rPh sb="18" eb="19">
      <t>ウ</t>
    </rPh>
    <rPh sb="27" eb="29">
      <t>セイド</t>
    </rPh>
    <phoneticPr fontId="3"/>
  </si>
  <si>
    <t>青色申告の方は原則として「正規の簿記」の原則（一般的には複式簿記）により記帳を行わなければなりませんが、</t>
    <rPh sb="0" eb="2">
      <t>アオイロ</t>
    </rPh>
    <rPh sb="2" eb="4">
      <t>シンコク</t>
    </rPh>
    <rPh sb="5" eb="6">
      <t>カタ</t>
    </rPh>
    <rPh sb="7" eb="9">
      <t>ゲンソク</t>
    </rPh>
    <rPh sb="13" eb="15">
      <t>セイキ</t>
    </rPh>
    <rPh sb="16" eb="18">
      <t>ボキ</t>
    </rPh>
    <rPh sb="20" eb="22">
      <t>ゲンソク</t>
    </rPh>
    <rPh sb="23" eb="26">
      <t>イッパンテキ</t>
    </rPh>
    <rPh sb="28" eb="30">
      <t>フクシキ</t>
    </rPh>
    <rPh sb="30" eb="32">
      <t>ボキ</t>
    </rPh>
    <rPh sb="36" eb="38">
      <t>キチョウ</t>
    </rPh>
    <rPh sb="39" eb="40">
      <t>オコナ</t>
    </rPh>
    <phoneticPr fontId="3"/>
  </si>
  <si>
    <t>▶ 「青色申告」は、日々の取引を所定の帳簿に記帳し、その記帳に基づいて正しい申告をすることで、</t>
    <rPh sb="3" eb="5">
      <t>アオイロ</t>
    </rPh>
    <rPh sb="5" eb="7">
      <t>シンコク</t>
    </rPh>
    <rPh sb="10" eb="12">
      <t>ヒビ</t>
    </rPh>
    <rPh sb="13" eb="15">
      <t>トリヒキ</t>
    </rPh>
    <rPh sb="16" eb="18">
      <t>ショテイ</t>
    </rPh>
    <rPh sb="19" eb="21">
      <t>チョウボ</t>
    </rPh>
    <rPh sb="22" eb="24">
      <t>キチョウ</t>
    </rPh>
    <rPh sb="28" eb="30">
      <t>キチョウ</t>
    </rPh>
    <rPh sb="31" eb="32">
      <t>モト</t>
    </rPh>
    <rPh sb="35" eb="36">
      <t>タダ</t>
    </rPh>
    <rPh sb="38" eb="40">
      <t>シンコク</t>
    </rPh>
    <phoneticPr fontId="3"/>
  </si>
  <si>
    <r>
      <t>　平成31年１月から、</t>
    </r>
    <r>
      <rPr>
        <b/>
        <sz val="14"/>
        <color theme="1"/>
        <rFont val="Meiryo UI"/>
        <family val="3"/>
        <charset val="128"/>
      </rPr>
      <t>青色申告を行っている農業者</t>
    </r>
    <r>
      <rPr>
        <sz val="14"/>
        <color theme="1"/>
        <rFont val="Meiryo UI"/>
        <family val="3"/>
        <charset val="128"/>
      </rPr>
      <t>を対象とした</t>
    </r>
    <rPh sb="1" eb="3">
      <t>ヘイセイ</t>
    </rPh>
    <rPh sb="5" eb="6">
      <t>ネン</t>
    </rPh>
    <rPh sb="7" eb="8">
      <t>ガツ</t>
    </rPh>
    <rPh sb="11" eb="13">
      <t>アオイロ</t>
    </rPh>
    <rPh sb="13" eb="15">
      <t>シンコク</t>
    </rPh>
    <rPh sb="16" eb="17">
      <t>オコナ</t>
    </rPh>
    <rPh sb="21" eb="23">
      <t>ノウギョウ</t>
    </rPh>
    <rPh sb="23" eb="24">
      <t>シャ</t>
    </rPh>
    <rPh sb="25" eb="27">
      <t>タイショウ</t>
    </rPh>
    <phoneticPr fontId="3"/>
  </si>
  <si>
    <t>※ その年の1月16日以後に新たに開業された方は、提出は開業の日から2か月までとなります。</t>
    <rPh sb="4" eb="5">
      <t>トシ</t>
    </rPh>
    <rPh sb="7" eb="8">
      <t>ガツ</t>
    </rPh>
    <rPh sb="10" eb="11">
      <t>ニチ</t>
    </rPh>
    <rPh sb="11" eb="13">
      <t>イゴ</t>
    </rPh>
    <rPh sb="14" eb="15">
      <t>アラ</t>
    </rPh>
    <rPh sb="17" eb="19">
      <t>カイギョウ</t>
    </rPh>
    <rPh sb="22" eb="23">
      <t>カタ</t>
    </rPh>
    <rPh sb="25" eb="27">
      <t>テイシュツ</t>
    </rPh>
    <rPh sb="28" eb="30">
      <t>カイギョウ</t>
    </rPh>
    <rPh sb="31" eb="32">
      <t>ヒ</t>
    </rPh>
    <rPh sb="36" eb="37">
      <t>ゲツ</t>
    </rPh>
    <phoneticPr fontId="3"/>
  </si>
  <si>
    <t>「パンフレット・手引き」に掲載している「はじめてみませんか？青色申告！」をご覧ください。</t>
    <rPh sb="8" eb="10">
      <t>テビ</t>
    </rPh>
    <rPh sb="13" eb="15">
      <t>ケイサイ</t>
    </rPh>
    <rPh sb="30" eb="32">
      <t>アオイロ</t>
    </rPh>
    <rPh sb="32" eb="34">
      <t>シンコク</t>
    </rPh>
    <rPh sb="38" eb="39">
      <t>ラン</t>
    </rPh>
    <phoneticPr fontId="3"/>
  </si>
  <si>
    <t>記帳の仕方がわからない方へ</t>
    <rPh sb="0" eb="2">
      <t>キチョウ</t>
    </rPh>
    <rPh sb="3" eb="5">
      <t>シカタ</t>
    </rPh>
    <rPh sb="11" eb="12">
      <t>カタ</t>
    </rPh>
    <phoneticPr fontId="3"/>
  </si>
  <si>
    <t>発行／栗原市総務部税務課</t>
    <rPh sb="0" eb="2">
      <t>ハッコウ</t>
    </rPh>
    <rPh sb="3" eb="6">
      <t>クリハラシ</t>
    </rPh>
    <rPh sb="6" eb="8">
      <t>ソウム</t>
    </rPh>
    <rPh sb="8" eb="9">
      <t>ブ</t>
    </rPh>
    <rPh sb="9" eb="12">
      <t>ゼイムカ</t>
    </rPh>
    <phoneticPr fontId="3"/>
  </si>
  <si>
    <r>
      <t>◆ 作成コーナーの操作などに関するお問合せ　☎0570-01-5901</t>
    </r>
    <r>
      <rPr>
        <sz val="10"/>
        <color theme="1"/>
        <rFont val="メイリオ"/>
        <family val="3"/>
        <charset val="128"/>
      </rPr>
      <t>（全国一律市内通話料金）</t>
    </r>
    <rPh sb="2" eb="4">
      <t>サクセイ</t>
    </rPh>
    <rPh sb="9" eb="11">
      <t>ソウサ</t>
    </rPh>
    <rPh sb="14" eb="15">
      <t>カン</t>
    </rPh>
    <rPh sb="18" eb="20">
      <t>トイアワ</t>
    </rPh>
    <rPh sb="36" eb="38">
      <t>ゼンコク</t>
    </rPh>
    <rPh sb="38" eb="40">
      <t>イチリツ</t>
    </rPh>
    <rPh sb="40" eb="42">
      <t>シナイ</t>
    </rPh>
    <rPh sb="42" eb="44">
      <t>ツウワ</t>
    </rPh>
    <rPh sb="44" eb="46">
      <t>リョウキン</t>
    </rPh>
    <phoneticPr fontId="3"/>
  </si>
  <si>
    <r>
      <t>　 　　　　　　　　　　　　　　　　　　　　☎0120-95-0178</t>
    </r>
    <r>
      <rPr>
        <sz val="10"/>
        <color theme="1"/>
        <rFont val="メイリオ"/>
        <family val="3"/>
        <charset val="128"/>
      </rPr>
      <t>（フリーダイヤル）</t>
    </r>
    <phoneticPr fontId="3"/>
  </si>
  <si>
    <r>
      <t>◆ 築館税務署　☎ 0228-22-2261</t>
    </r>
    <r>
      <rPr>
        <sz val="10"/>
        <color theme="1"/>
        <rFont val="メイリオ"/>
        <family val="3"/>
        <charset val="128"/>
      </rPr>
      <t>（自動音声によりご案内します）</t>
    </r>
    <rPh sb="2" eb="4">
      <t>ツキダテ</t>
    </rPh>
    <rPh sb="4" eb="7">
      <t>ゼイムショ</t>
    </rPh>
    <rPh sb="23" eb="25">
      <t>ジドウ</t>
    </rPh>
    <rPh sb="25" eb="27">
      <t>オンセイ</t>
    </rPh>
    <rPh sb="31" eb="33">
      <t>アンナイ</t>
    </rPh>
    <phoneticPr fontId="3"/>
  </si>
  <si>
    <t>事業から生じた純損失の金額を翌年以後３年間（法人は９年間）にわたって繰越しする</t>
    <rPh sb="0" eb="2">
      <t>ジギョウ</t>
    </rPh>
    <rPh sb="4" eb="5">
      <t>ショウ</t>
    </rPh>
    <rPh sb="7" eb="8">
      <t>ジュン</t>
    </rPh>
    <rPh sb="8" eb="10">
      <t>ソンシツ</t>
    </rPh>
    <rPh sb="11" eb="13">
      <t>キンガク</t>
    </rPh>
    <rPh sb="14" eb="16">
      <t>ヨクネン</t>
    </rPh>
    <rPh sb="16" eb="18">
      <t>イゴ</t>
    </rPh>
    <rPh sb="19" eb="21">
      <t>ネンカン</t>
    </rPh>
    <rPh sb="22" eb="24">
      <t>ホウジン</t>
    </rPh>
    <rPh sb="26" eb="28">
      <t>ネンカン</t>
    </rPh>
    <rPh sb="34" eb="36">
      <t>クリコ</t>
    </rPh>
    <phoneticPr fontId="3"/>
  </si>
  <si>
    <t>　税務署では、帳簿のつけ方から決算・確定申告の手続きまで、無料の「記帳指導」の機会を設けて</t>
    <rPh sb="1" eb="4">
      <t>ゼイムショ</t>
    </rPh>
    <rPh sb="7" eb="9">
      <t>チョウボ</t>
    </rPh>
    <rPh sb="12" eb="13">
      <t>カタ</t>
    </rPh>
    <rPh sb="15" eb="17">
      <t>ケッサン</t>
    </rPh>
    <rPh sb="18" eb="20">
      <t>カクテイ</t>
    </rPh>
    <rPh sb="20" eb="22">
      <t>シンコク</t>
    </rPh>
    <rPh sb="23" eb="25">
      <t>テツヅ</t>
    </rPh>
    <rPh sb="29" eb="31">
      <t>ムリョウ</t>
    </rPh>
    <rPh sb="33" eb="35">
      <t>キチョウ</t>
    </rPh>
    <rPh sb="35" eb="37">
      <t>シドウ</t>
    </rPh>
    <rPh sb="39" eb="41">
      <t>キカイ</t>
    </rPh>
    <rPh sb="42" eb="43">
      <t>モウ</t>
    </rPh>
    <phoneticPr fontId="3"/>
  </si>
  <si>
    <t>または　宮城県農業共済組合（NOSAI宮城）栗原支所　☎0228-23-7111</t>
    <rPh sb="4" eb="7">
      <t>ミヤギケン</t>
    </rPh>
    <rPh sb="7" eb="9">
      <t>ノウギョウ</t>
    </rPh>
    <rPh sb="9" eb="11">
      <t>キョウサイ</t>
    </rPh>
    <rPh sb="11" eb="13">
      <t>クミアイ</t>
    </rPh>
    <rPh sb="19" eb="21">
      <t>ミヤギ</t>
    </rPh>
    <rPh sb="22" eb="24">
      <t>クリハラ</t>
    </rPh>
    <rPh sb="24" eb="26">
      <t>シショ</t>
    </rPh>
    <phoneticPr fontId="3"/>
  </si>
  <si>
    <t>国税庁ホームページ　http://www.nta.go.jp</t>
    <phoneticPr fontId="3"/>
  </si>
  <si>
    <t>◆ 青色申告に関すること</t>
    <rPh sb="2" eb="4">
      <t>アオイロ</t>
    </rPh>
    <rPh sb="4" eb="6">
      <t>シンコク</t>
    </rPh>
    <rPh sb="7" eb="8">
      <t>カン</t>
    </rPh>
    <phoneticPr fontId="3"/>
  </si>
  <si>
    <t>農林水産省ホームページ　http://www.maff.go.jp</t>
    <phoneticPr fontId="3"/>
  </si>
  <si>
    <t>（平成19年4月1日以降取得用）</t>
    <rPh sb="1" eb="3">
      <t>ヘイセイ</t>
    </rPh>
    <rPh sb="5" eb="6">
      <t>ネン</t>
    </rPh>
    <rPh sb="7" eb="8">
      <t>ガツ</t>
    </rPh>
    <rPh sb="9" eb="10">
      <t>ニチ</t>
    </rPh>
    <rPh sb="10" eb="12">
      <t>イコウ</t>
    </rPh>
    <rPh sb="12" eb="14">
      <t>シュトク</t>
    </rPh>
    <rPh sb="14" eb="15">
      <t>ヨウ</t>
    </rPh>
    <phoneticPr fontId="3"/>
  </si>
  <si>
    <t>おります。希望される方は、築館税務署（☎0228-22-2261）までお問い合わせください。</t>
    <rPh sb="5" eb="7">
      <t>キボウ</t>
    </rPh>
    <rPh sb="10" eb="11">
      <t>カタ</t>
    </rPh>
    <rPh sb="13" eb="15">
      <t>ツキダテ</t>
    </rPh>
    <rPh sb="15" eb="18">
      <t>ゼイムショ</t>
    </rPh>
    <rPh sb="36" eb="37">
      <t>ト</t>
    </rPh>
    <rPh sb="38" eb="39">
      <t>ア</t>
    </rPh>
    <phoneticPr fontId="3"/>
  </si>
  <si>
    <t>◆ 農業経営収入保険制度に関すること</t>
    <rPh sb="2" eb="4">
      <t>ノウギョウ</t>
    </rPh>
    <rPh sb="4" eb="6">
      <t>ケイエイ</t>
    </rPh>
    <rPh sb="6" eb="8">
      <t>シュウニュウ</t>
    </rPh>
    <rPh sb="8" eb="10">
      <t>ホケン</t>
    </rPh>
    <rPh sb="10" eb="12">
      <t>セイド</t>
    </rPh>
    <rPh sb="13" eb="14">
      <t>カン</t>
    </rPh>
    <phoneticPr fontId="3"/>
  </si>
  <si>
    <t>（</t>
    <phoneticPr fontId="3"/>
  </si>
  <si>
    <t>）</t>
    <phoneticPr fontId="3"/>
  </si>
  <si>
    <t>※ 専従者控除は、専従されている方の「収入」となります。また、専従者控除と扶養控除は重複できません。</t>
    <rPh sb="2" eb="5">
      <t>センジュウシャ</t>
    </rPh>
    <rPh sb="5" eb="7">
      <t>コウジョ</t>
    </rPh>
    <rPh sb="9" eb="11">
      <t>センジュウ</t>
    </rPh>
    <rPh sb="16" eb="17">
      <t>カタ</t>
    </rPh>
    <rPh sb="19" eb="21">
      <t>シュウニュウ</t>
    </rPh>
    <rPh sb="31" eb="34">
      <t>センジュウシャ</t>
    </rPh>
    <rPh sb="34" eb="36">
      <t>コウジョ</t>
    </rPh>
    <rPh sb="37" eb="39">
      <t>フヨウ</t>
    </rPh>
    <rPh sb="39" eb="41">
      <t>コウジョ</t>
    </rPh>
    <rPh sb="42" eb="44">
      <t>チョウフク</t>
    </rPh>
    <phoneticPr fontId="3"/>
  </si>
  <si>
    <t>※ 専従者控除額は次の（1）と（2）のいずれか低いほうの額を所得から控除することができます。</t>
    <rPh sb="2" eb="5">
      <t>センジュウシャ</t>
    </rPh>
    <rPh sb="5" eb="7">
      <t>コウジョ</t>
    </rPh>
    <rPh sb="7" eb="8">
      <t>ガク</t>
    </rPh>
    <rPh sb="9" eb="10">
      <t>ツギ</t>
    </rPh>
    <rPh sb="23" eb="24">
      <t>ヒク</t>
    </rPh>
    <rPh sb="28" eb="29">
      <t>ガク</t>
    </rPh>
    <rPh sb="30" eb="32">
      <t>ショトク</t>
    </rPh>
    <rPh sb="34" eb="36">
      <t>コウジョ</t>
    </rPh>
    <phoneticPr fontId="3"/>
  </si>
  <si>
    <t>（1）事業専従者の区分に応じて次のように定められています。</t>
    <rPh sb="3" eb="5">
      <t>ジギョウ</t>
    </rPh>
    <rPh sb="5" eb="8">
      <t>センジュウシャ</t>
    </rPh>
    <rPh sb="9" eb="11">
      <t>クブン</t>
    </rPh>
    <rPh sb="12" eb="13">
      <t>オウ</t>
    </rPh>
    <rPh sb="15" eb="16">
      <t>ツギ</t>
    </rPh>
    <rPh sb="20" eb="21">
      <t>サダ</t>
    </rPh>
    <phoneticPr fontId="3"/>
  </si>
  <si>
    <t>① 配偶者（夫・妻）である事業専従者　860,000円</t>
    <rPh sb="2" eb="5">
      <t>ハイグウシャ</t>
    </rPh>
    <rPh sb="6" eb="7">
      <t>オット</t>
    </rPh>
    <rPh sb="8" eb="9">
      <t>ツマ</t>
    </rPh>
    <rPh sb="13" eb="15">
      <t>ジギョウ</t>
    </rPh>
    <rPh sb="15" eb="18">
      <t>センジュウシャ</t>
    </rPh>
    <rPh sb="26" eb="27">
      <t>エン</t>
    </rPh>
    <phoneticPr fontId="3"/>
  </si>
  <si>
    <t>② 配偶者以外の事業専従者　　　　　　　500,000円</t>
    <rPh sb="2" eb="5">
      <t>ハイグウシャ</t>
    </rPh>
    <rPh sb="5" eb="7">
      <t>イガイ</t>
    </rPh>
    <rPh sb="8" eb="10">
      <t>ジギョウ</t>
    </rPh>
    <rPh sb="10" eb="13">
      <t>センジュウシャ</t>
    </rPh>
    <rPh sb="27" eb="28">
      <t>エン</t>
    </rPh>
    <phoneticPr fontId="3"/>
  </si>
  <si>
    <t>◎ この農業所得計算ノート以外でも構いませんので、収入と必要経費（支出）を科目ごとに計算いただいてから</t>
    <rPh sb="4" eb="6">
      <t>ノウギョウ</t>
    </rPh>
    <rPh sb="6" eb="8">
      <t>ショトク</t>
    </rPh>
    <rPh sb="8" eb="10">
      <t>ケイサン</t>
    </rPh>
    <rPh sb="13" eb="15">
      <t>イガイ</t>
    </rPh>
    <rPh sb="17" eb="18">
      <t>カマ</t>
    </rPh>
    <rPh sb="25" eb="27">
      <t>シュウニュウ</t>
    </rPh>
    <rPh sb="28" eb="30">
      <t>ヒツヨウ</t>
    </rPh>
    <rPh sb="30" eb="32">
      <t>ケイヒ</t>
    </rPh>
    <rPh sb="33" eb="35">
      <t>シシュツ</t>
    </rPh>
    <rPh sb="37" eb="39">
      <t>カモク</t>
    </rPh>
    <rPh sb="42" eb="44">
      <t>ケイサン</t>
    </rPh>
    <phoneticPr fontId="3"/>
  </si>
  <si>
    <t>　申告相談会場にお越しください。</t>
    <rPh sb="3" eb="5">
      <t>ソウダン</t>
    </rPh>
    <rPh sb="5" eb="7">
      <t>カイジョウ</t>
    </rPh>
    <rPh sb="9" eb="10">
      <t>コ</t>
    </rPh>
    <phoneticPr fontId="3"/>
  </si>
  <si>
    <t>　なりますので、ご協力をお願いいたします。</t>
    <rPh sb="9" eb="11">
      <t>キョウリョク</t>
    </rPh>
    <rPh sb="13" eb="14">
      <t>ネガ</t>
    </rPh>
    <phoneticPr fontId="3"/>
  </si>
  <si>
    <t>家庭菜園などの自家消費のみで、販売していない場合（事業として農業を営んでいない場合）は、</t>
    <rPh sb="0" eb="2">
      <t>カテイ</t>
    </rPh>
    <rPh sb="2" eb="4">
      <t>サイエン</t>
    </rPh>
    <rPh sb="7" eb="9">
      <t>ジカ</t>
    </rPh>
    <rPh sb="9" eb="11">
      <t>ショウヒ</t>
    </rPh>
    <rPh sb="15" eb="17">
      <t>ハンバイ</t>
    </rPh>
    <rPh sb="22" eb="24">
      <t>バアイ</t>
    </rPh>
    <rPh sb="25" eb="27">
      <t>ジギョウ</t>
    </rPh>
    <rPh sb="30" eb="32">
      <t>ノウギョウ</t>
    </rPh>
    <rPh sb="33" eb="34">
      <t>イトナ</t>
    </rPh>
    <rPh sb="39" eb="41">
      <t>バアイ</t>
    </rPh>
    <phoneticPr fontId="3"/>
  </si>
  <si>
    <t>・</t>
    <phoneticPr fontId="3"/>
  </si>
  <si>
    <t>金額の算出は、その年の米価や市場価格を参考に算出してください。</t>
    <rPh sb="0" eb="2">
      <t>キンガク</t>
    </rPh>
    <rPh sb="3" eb="5">
      <t>サンシュツ</t>
    </rPh>
    <rPh sb="9" eb="10">
      <t>トシ</t>
    </rPh>
    <rPh sb="11" eb="13">
      <t>ベイカ</t>
    </rPh>
    <rPh sb="14" eb="16">
      <t>シジョウ</t>
    </rPh>
    <rPh sb="16" eb="18">
      <t>カカク</t>
    </rPh>
    <rPh sb="19" eb="21">
      <t>サンコウ</t>
    </rPh>
    <rPh sb="22" eb="24">
      <t>サンシュツ</t>
    </rPh>
    <phoneticPr fontId="3"/>
  </si>
  <si>
    <t>　　　栗原市築館薬師一丁目７番１号　☎(0228）22-1121（直通）　　e-mail　zeimu@kuriharacity.jp</t>
    <rPh sb="3" eb="6">
      <t>クリハラシ</t>
    </rPh>
    <rPh sb="6" eb="8">
      <t>ツキダテ</t>
    </rPh>
    <rPh sb="8" eb="10">
      <t>ヤクシ</t>
    </rPh>
    <rPh sb="10" eb="13">
      <t>イッチョウメ</t>
    </rPh>
    <rPh sb="14" eb="15">
      <t>バン</t>
    </rPh>
    <rPh sb="16" eb="17">
      <t>ゴウ</t>
    </rPh>
    <rPh sb="33" eb="35">
      <t>チョクツウ</t>
    </rPh>
    <phoneticPr fontId="3"/>
  </si>
  <si>
    <t>　個人の場合、青色申告をしようとする３月15日までに「所得税の青色申告承認申請書」に</t>
    <rPh sb="1" eb="3">
      <t>コジン</t>
    </rPh>
    <rPh sb="4" eb="6">
      <t>バアイ</t>
    </rPh>
    <rPh sb="7" eb="9">
      <t>アオイロ</t>
    </rPh>
    <rPh sb="9" eb="11">
      <t>シンコク</t>
    </rPh>
    <rPh sb="19" eb="20">
      <t>ガツ</t>
    </rPh>
    <rPh sb="22" eb="23">
      <t>ニチ</t>
    </rPh>
    <rPh sb="27" eb="30">
      <t>ショトクゼイ</t>
    </rPh>
    <rPh sb="31" eb="33">
      <t>アオイロ</t>
    </rPh>
    <rPh sb="33" eb="35">
      <t>シンコク</t>
    </rPh>
    <rPh sb="35" eb="37">
      <t>ショウニン</t>
    </rPh>
    <rPh sb="37" eb="40">
      <t>シンセイショ</t>
    </rPh>
    <phoneticPr fontId="3"/>
  </si>
  <si>
    <t>必要事項を記載して、所轄の税務署に提出する必要があります。</t>
    <rPh sb="5" eb="7">
      <t>キサイ</t>
    </rPh>
    <rPh sb="10" eb="12">
      <t>ショカツ</t>
    </rPh>
    <rPh sb="13" eb="16">
      <t>ゼイムショ</t>
    </rPh>
    <rPh sb="17" eb="19">
      <t>テイシュツ</t>
    </rPh>
    <rPh sb="21" eb="23">
      <t>ヒツヨウ</t>
    </rPh>
    <phoneticPr fontId="3"/>
  </si>
  <si>
    <t>※ 市・県民税（地方税）では繰戻しすることはできません。所得税（国税）のみとなります。</t>
    <rPh sb="2" eb="3">
      <t>シ</t>
    </rPh>
    <rPh sb="4" eb="7">
      <t>ケンミンゼイ</t>
    </rPh>
    <rPh sb="8" eb="11">
      <t>チホウゼイ</t>
    </rPh>
    <rPh sb="14" eb="16">
      <t>クリモド</t>
    </rPh>
    <rPh sb="28" eb="31">
      <t>ショトクゼイ</t>
    </rPh>
    <rPh sb="32" eb="34">
      <t>コクゼイ</t>
    </rPh>
    <phoneticPr fontId="3"/>
  </si>
  <si>
    <t>過年分 米精算金・追加払い</t>
    <rPh sb="0" eb="1">
      <t>カ</t>
    </rPh>
    <rPh sb="1" eb="3">
      <t>ネンブン</t>
    </rPh>
    <rPh sb="4" eb="5">
      <t>コメ</t>
    </rPh>
    <rPh sb="5" eb="8">
      <t>セイサンキン</t>
    </rPh>
    <rPh sb="9" eb="11">
      <t>ツイカ</t>
    </rPh>
    <rPh sb="11" eb="12">
      <t>バラ</t>
    </rPh>
    <phoneticPr fontId="3"/>
  </si>
  <si>
    <t>耕運機、管理機、ハロー、畝立機、モア、溝切機</t>
    <rPh sb="0" eb="3">
      <t>コウウンキ</t>
    </rPh>
    <rPh sb="4" eb="6">
      <t>カンリ</t>
    </rPh>
    <rPh sb="6" eb="7">
      <t>キ</t>
    </rPh>
    <rPh sb="12" eb="13">
      <t>ウネ</t>
    </rPh>
    <rPh sb="13" eb="14">
      <t>タ</t>
    </rPh>
    <rPh sb="14" eb="15">
      <t>キ</t>
    </rPh>
    <rPh sb="19" eb="21">
      <t>ミゾキリ</t>
    </rPh>
    <rPh sb="21" eb="22">
      <t>キ</t>
    </rPh>
    <phoneticPr fontId="3"/>
  </si>
  <si>
    <t>◎ 詳しく計算したい方は、「農業所得計算ノート（通常版）」もございます。</t>
    <rPh sb="2" eb="3">
      <t>クワ</t>
    </rPh>
    <rPh sb="5" eb="7">
      <t>ケイサン</t>
    </rPh>
    <rPh sb="10" eb="11">
      <t>カタ</t>
    </rPh>
    <rPh sb="14" eb="16">
      <t>ノウギョウ</t>
    </rPh>
    <rPh sb="16" eb="18">
      <t>ショトク</t>
    </rPh>
    <rPh sb="18" eb="20">
      <t>ケイサン</t>
    </rPh>
    <rPh sb="24" eb="26">
      <t>ツウジョウ</t>
    </rPh>
    <rPh sb="26" eb="27">
      <t>バン</t>
    </rPh>
    <phoneticPr fontId="3"/>
  </si>
  <si>
    <t>取得年月</t>
    <rPh sb="0" eb="2">
      <t>シュトク</t>
    </rPh>
    <rPh sb="2" eb="4">
      <t>ネンゲツ</t>
    </rPh>
    <phoneticPr fontId="3"/>
  </si>
  <si>
    <t>年</t>
    <rPh sb="0" eb="1">
      <t>ネン</t>
    </rPh>
    <phoneticPr fontId="3"/>
  </si>
  <si>
    <t>月</t>
    <rPh sb="0" eb="1">
      <t>ツキ</t>
    </rPh>
    <phoneticPr fontId="3"/>
  </si>
  <si>
    <t>H30</t>
    <phoneticPr fontId="3"/>
  </si>
  <si>
    <t>H29</t>
    <phoneticPr fontId="3"/>
  </si>
  <si>
    <t>H28</t>
  </si>
  <si>
    <t>H27</t>
  </si>
  <si>
    <t>H26</t>
  </si>
  <si>
    <t>H25</t>
  </si>
  <si>
    <t>H24</t>
  </si>
  <si>
    <t>H23</t>
  </si>
  <si>
    <t>H22</t>
  </si>
  <si>
    <t>H21</t>
  </si>
  <si>
    <t>H20</t>
  </si>
  <si>
    <t>H19</t>
  </si>
  <si>
    <t>H18</t>
  </si>
  <si>
    <t>H17</t>
  </si>
  <si>
    <t>H16</t>
  </si>
  <si>
    <t>H15</t>
  </si>
  <si>
    <t>H14</t>
  </si>
  <si>
    <t>H13</t>
  </si>
  <si>
    <t>H12</t>
  </si>
  <si>
    <t>H11</t>
  </si>
  <si>
    <t>H10</t>
  </si>
  <si>
    <t>H9</t>
  </si>
  <si>
    <t>H8</t>
  </si>
  <si>
    <t>H7</t>
  </si>
  <si>
    <t>H6</t>
  </si>
  <si>
    <t>H5</t>
  </si>
  <si>
    <t>H4</t>
  </si>
  <si>
    <t>H3</t>
  </si>
  <si>
    <t>H2</t>
  </si>
  <si>
    <t>H1</t>
  </si>
  <si>
    <t>S64</t>
    <phoneticPr fontId="3"/>
  </si>
  <si>
    <t>S63</t>
    <phoneticPr fontId="3"/>
  </si>
  <si>
    <t>S62</t>
  </si>
  <si>
    <t>S61</t>
  </si>
  <si>
    <t>S60</t>
  </si>
  <si>
    <t>S59</t>
  </si>
  <si>
    <t>S58</t>
  </si>
  <si>
    <t>S57</t>
  </si>
  <si>
    <t>S56</t>
  </si>
  <si>
    <t>S55</t>
  </si>
  <si>
    <t>S54</t>
  </si>
  <si>
    <t>S53</t>
  </si>
  <si>
    <t>S52</t>
  </si>
  <si>
    <t>S51</t>
  </si>
  <si>
    <t>S50</t>
  </si>
  <si>
    <t>◎ 栗原市公式ウェブサイト（http://www.kuriharacity.jp）からエクセル版をダウンロードすることができます。</t>
    <phoneticPr fontId="3"/>
  </si>
  <si>
    <r>
      <t>◎ 農業所得がある方で、収入や経費を</t>
    </r>
    <r>
      <rPr>
        <b/>
        <sz val="11"/>
        <color theme="1"/>
        <rFont val="Meiryo UI"/>
        <family val="3"/>
        <charset val="128"/>
      </rPr>
      <t>まとめていない方は受付できません。</t>
    </r>
    <r>
      <rPr>
        <sz val="11"/>
        <color theme="1"/>
        <rFont val="Meiryo UI"/>
        <family val="3"/>
        <charset val="128"/>
      </rPr>
      <t>ほかの皆様をお待たせする原因にも</t>
    </r>
    <rPh sb="2" eb="4">
      <t>ノウギョウ</t>
    </rPh>
    <rPh sb="4" eb="6">
      <t>ショトク</t>
    </rPh>
    <rPh sb="9" eb="10">
      <t>カタ</t>
    </rPh>
    <rPh sb="12" eb="14">
      <t>シュウニュウ</t>
    </rPh>
    <rPh sb="15" eb="17">
      <t>ケイヒ</t>
    </rPh>
    <rPh sb="25" eb="26">
      <t>カタ</t>
    </rPh>
    <rPh sb="27" eb="29">
      <t>ウケツケ</t>
    </rPh>
    <rPh sb="38" eb="40">
      <t>ミナサマ</t>
    </rPh>
    <rPh sb="42" eb="43">
      <t>マ</t>
    </rPh>
    <rPh sb="47" eb="49">
      <t>ゲンイン</t>
    </rPh>
    <phoneticPr fontId="3"/>
  </si>
  <si>
    <t>旧計算</t>
    <rPh sb="0" eb="1">
      <t>キュウ</t>
    </rPh>
    <rPh sb="1" eb="3">
      <t>ケイサン</t>
    </rPh>
    <phoneticPr fontId="3"/>
  </si>
  <si>
    <t>新計算</t>
    <rPh sb="0" eb="1">
      <t>シン</t>
    </rPh>
    <rPh sb="1" eb="3">
      <t>ケイサン</t>
    </rPh>
    <phoneticPr fontId="3"/>
  </si>
  <si>
    <t>取得年月日</t>
    <rPh sb="0" eb="2">
      <t>シュトク</t>
    </rPh>
    <rPh sb="2" eb="5">
      <t>ネンガッピ</t>
    </rPh>
    <phoneticPr fontId="3"/>
  </si>
  <si>
    <t>計算種別</t>
    <rPh sb="0" eb="2">
      <t>ケイサン</t>
    </rPh>
    <rPh sb="2" eb="4">
      <t>シュベツ</t>
    </rPh>
    <phoneticPr fontId="3"/>
  </si>
  <si>
    <t>償却基礎額</t>
    <rPh sb="0" eb="2">
      <t>ショウキャク</t>
    </rPh>
    <rPh sb="2" eb="4">
      <t>キソ</t>
    </rPh>
    <rPh sb="4" eb="5">
      <t>ガク</t>
    </rPh>
    <phoneticPr fontId="3"/>
  </si>
  <si>
    <t>年の初日</t>
    <rPh sb="0" eb="1">
      <t>ネン</t>
    </rPh>
    <rPh sb="2" eb="4">
      <t>ショニチ</t>
    </rPh>
    <phoneticPr fontId="3"/>
  </si>
  <si>
    <t>年の12/1</t>
    <rPh sb="0" eb="1">
      <t>ネン</t>
    </rPh>
    <phoneticPr fontId="3"/>
  </si>
  <si>
    <t>除却年月日</t>
    <rPh sb="0" eb="2">
      <t>ジョキャク</t>
    </rPh>
    <rPh sb="2" eb="5">
      <t>ネンガッピ</t>
    </rPh>
    <phoneticPr fontId="3"/>
  </si>
  <si>
    <t>前年未償却残</t>
    <rPh sb="0" eb="2">
      <t>ゼンネン</t>
    </rPh>
    <rPh sb="2" eb="5">
      <t>ミショウキャク</t>
    </rPh>
    <rPh sb="5" eb="6">
      <t>ザン</t>
    </rPh>
    <phoneticPr fontId="3"/>
  </si>
  <si>
    <t>経過年数</t>
    <rPh sb="0" eb="2">
      <t>ケイカ</t>
    </rPh>
    <rPh sb="2" eb="4">
      <t>ネンスウ</t>
    </rPh>
    <phoneticPr fontId="3"/>
  </si>
  <si>
    <t>償却費</t>
    <rPh sb="0" eb="2">
      <t>ショウキャク</t>
    </rPh>
    <rPh sb="2" eb="3">
      <t>ヒ</t>
    </rPh>
    <phoneticPr fontId="3"/>
  </si>
  <si>
    <t>最後の年</t>
    <rPh sb="0" eb="2">
      <t>サイゴ</t>
    </rPh>
    <rPh sb="3" eb="4">
      <t>ネン</t>
    </rPh>
    <phoneticPr fontId="3"/>
  </si>
  <si>
    <t>月割額</t>
    <rPh sb="0" eb="2">
      <t>ツキワ</t>
    </rPh>
    <rPh sb="2" eb="3">
      <t>ガク</t>
    </rPh>
    <phoneticPr fontId="3"/>
  </si>
  <si>
    <t>5%</t>
    <phoneticPr fontId="3"/>
  </si>
  <si>
    <t>（2）（営業等所得＋農業所得＋山林所得＋不動産所得）÷（専従者の人数＋１）</t>
    <rPh sb="4" eb="6">
      <t>エイギョウ</t>
    </rPh>
    <rPh sb="6" eb="7">
      <t>トウ</t>
    </rPh>
    <rPh sb="7" eb="9">
      <t>ショトク</t>
    </rPh>
    <rPh sb="10" eb="12">
      <t>ノウギョウ</t>
    </rPh>
    <rPh sb="12" eb="14">
      <t>ショトク</t>
    </rPh>
    <rPh sb="15" eb="17">
      <t>サンリン</t>
    </rPh>
    <rPh sb="17" eb="19">
      <t>ショトク</t>
    </rPh>
    <rPh sb="20" eb="23">
      <t>フドウサン</t>
    </rPh>
    <rPh sb="23" eb="25">
      <t>ショトク</t>
    </rPh>
    <rPh sb="28" eb="31">
      <t>センジュウシャ</t>
    </rPh>
    <rPh sb="32" eb="34">
      <t>ニンズウ</t>
    </rPh>
    <phoneticPr fontId="3"/>
  </si>
  <si>
    <t>「簡易な方式」（①現金出納帳、②売掛帳、③買掛帳、④経費帳、⑤固定資産台帳、⑥農産物受払帳）で</t>
    <rPh sb="1" eb="3">
      <t>カンイ</t>
    </rPh>
    <rPh sb="4" eb="6">
      <t>ホウシキ</t>
    </rPh>
    <rPh sb="9" eb="11">
      <t>ゲンキン</t>
    </rPh>
    <rPh sb="11" eb="14">
      <t>スイトウチョウ</t>
    </rPh>
    <rPh sb="16" eb="18">
      <t>ウリカケ</t>
    </rPh>
    <rPh sb="18" eb="19">
      <t>チョウ</t>
    </rPh>
    <rPh sb="21" eb="23">
      <t>カイカケ</t>
    </rPh>
    <rPh sb="23" eb="24">
      <t>チョウ</t>
    </rPh>
    <rPh sb="26" eb="28">
      <t>ケイヒ</t>
    </rPh>
    <rPh sb="28" eb="29">
      <t>チョウ</t>
    </rPh>
    <rPh sb="31" eb="33">
      <t>コテイ</t>
    </rPh>
    <rPh sb="33" eb="35">
      <t>シサン</t>
    </rPh>
    <rPh sb="35" eb="37">
      <t>ダイチョウ</t>
    </rPh>
    <rPh sb="39" eb="42">
      <t>ノウサンブツ</t>
    </rPh>
    <rPh sb="42" eb="43">
      <t>ウケ</t>
    </rPh>
    <rPh sb="43" eb="44">
      <t>ハラ</t>
    </rPh>
    <rPh sb="44" eb="45">
      <t>チョウ</t>
    </rPh>
    <phoneticPr fontId="3"/>
  </si>
  <si>
    <t>記帳してもよいことになっています。</t>
    <phoneticPr fontId="3"/>
  </si>
  <si>
    <r>
      <t>◎ 青色専従者給与の必要経費算入ができるようになります。</t>
    </r>
    <r>
      <rPr>
        <sz val="7"/>
        <color theme="1"/>
        <rFont val="Meiryo UI"/>
        <family val="3"/>
        <charset val="128"/>
      </rPr>
      <t>（青色事業専従者給与に関する届出書の提出が必要です。）</t>
    </r>
    <rPh sb="2" eb="4">
      <t>アオイロ</t>
    </rPh>
    <rPh sb="4" eb="7">
      <t>センジュウシャ</t>
    </rPh>
    <rPh sb="7" eb="9">
      <t>キュウヨ</t>
    </rPh>
    <rPh sb="10" eb="12">
      <t>ヒツヨウ</t>
    </rPh>
    <rPh sb="12" eb="14">
      <t>ケイヒ</t>
    </rPh>
    <rPh sb="14" eb="16">
      <t>サンニュウ</t>
    </rPh>
    <rPh sb="29" eb="31">
      <t>アオイロ</t>
    </rPh>
    <rPh sb="31" eb="33">
      <t>ジギョウ</t>
    </rPh>
    <rPh sb="33" eb="36">
      <t>センジュウシャ</t>
    </rPh>
    <rPh sb="36" eb="38">
      <t>キュウヨ</t>
    </rPh>
    <rPh sb="39" eb="40">
      <t>カン</t>
    </rPh>
    <rPh sb="42" eb="45">
      <t>トドケデショ</t>
    </rPh>
    <rPh sb="46" eb="48">
      <t>テイシュツ</t>
    </rPh>
    <rPh sb="49" eb="51">
      <t>ヒツヨウ</t>
    </rPh>
    <phoneticPr fontId="3"/>
  </si>
  <si>
    <r>
      <rPr>
        <b/>
        <sz val="22"/>
        <color theme="1"/>
        <rFont val="メイリオ"/>
        <family val="3"/>
        <charset val="128"/>
      </rPr>
      <t>農業所得計算ノート</t>
    </r>
    <r>
      <rPr>
        <b/>
        <sz val="12"/>
        <color theme="1"/>
        <rFont val="メイリオ"/>
        <family val="3"/>
        <charset val="128"/>
      </rPr>
      <t>（簡易版）</t>
    </r>
    <r>
      <rPr>
        <b/>
        <sz val="18"/>
        <color theme="1"/>
        <rFont val="メイリオ"/>
        <family val="3"/>
        <charset val="128"/>
      </rPr>
      <t>【記入のしかた（記入要領）】</t>
    </r>
    <rPh sb="0" eb="2">
      <t>ノウギョウ</t>
    </rPh>
    <rPh sb="2" eb="4">
      <t>ショトク</t>
    </rPh>
    <rPh sb="4" eb="6">
      <t>ケイサン</t>
    </rPh>
    <rPh sb="10" eb="13">
      <t>カンイバン</t>
    </rPh>
    <rPh sb="15" eb="17">
      <t>キニュウ</t>
    </rPh>
    <rPh sb="22" eb="24">
      <t>キニュウ</t>
    </rPh>
    <rPh sb="24" eb="26">
      <t>ヨウリョウ</t>
    </rPh>
    <phoneticPr fontId="3"/>
  </si>
  <si>
    <t>※ 作業効率を上げるための農地の形状変更など資産を高める工事は経費となりません。</t>
    <phoneticPr fontId="3"/>
  </si>
  <si>
    <t>※ 家族が従事した場合は経費になりませんが、専従者控除（給与）として計算できる場合が</t>
    <rPh sb="2" eb="4">
      <t>カゾク</t>
    </rPh>
    <rPh sb="5" eb="7">
      <t>ジュウジ</t>
    </rPh>
    <rPh sb="9" eb="11">
      <t>バアイ</t>
    </rPh>
    <rPh sb="12" eb="14">
      <t>ケイヒ</t>
    </rPh>
    <phoneticPr fontId="3"/>
  </si>
  <si>
    <t>　　あります。</t>
    <phoneticPr fontId="3"/>
  </si>
  <si>
    <t>※ 自宅部分の固定資産税や国民健康保険税、市県民税、所得税は経費となりません。</t>
    <rPh sb="2" eb="4">
      <t>ジタク</t>
    </rPh>
    <rPh sb="4" eb="6">
      <t>ブブン</t>
    </rPh>
    <rPh sb="7" eb="9">
      <t>コテイ</t>
    </rPh>
    <rPh sb="9" eb="12">
      <t>シサンゼイ</t>
    </rPh>
    <rPh sb="13" eb="15">
      <t>コクミン</t>
    </rPh>
    <rPh sb="15" eb="17">
      <t>ケンコウ</t>
    </rPh>
    <rPh sb="17" eb="19">
      <t>ホケン</t>
    </rPh>
    <rPh sb="19" eb="20">
      <t>ゼイ</t>
    </rPh>
    <rPh sb="21" eb="22">
      <t>シ</t>
    </rPh>
    <rPh sb="22" eb="25">
      <t>ケンミンゼイ</t>
    </rPh>
    <rPh sb="26" eb="29">
      <t>ショトクゼイ</t>
    </rPh>
    <rPh sb="30" eb="32">
      <t>ケイヒ</t>
    </rPh>
    <phoneticPr fontId="3"/>
  </si>
  <si>
    <t>※ 特に、生活用の灯油や家庭用配置薬など農業以外の費用も含まれている場合がありますので、除いて計算してください。</t>
    <rPh sb="2" eb="3">
      <t>トク</t>
    </rPh>
    <rPh sb="5" eb="8">
      <t>セイカツヨウ</t>
    </rPh>
    <rPh sb="9" eb="11">
      <t>トウユ</t>
    </rPh>
    <rPh sb="12" eb="15">
      <t>カテイヨウ</t>
    </rPh>
    <rPh sb="15" eb="17">
      <t>ハイチ</t>
    </rPh>
    <rPh sb="17" eb="18">
      <t>ヤク</t>
    </rPh>
    <rPh sb="20" eb="22">
      <t>ノウギョウ</t>
    </rPh>
    <rPh sb="22" eb="24">
      <t>イガイ</t>
    </rPh>
    <rPh sb="25" eb="27">
      <t>ヒヨウ</t>
    </rPh>
    <rPh sb="28" eb="29">
      <t>フク</t>
    </rPh>
    <rPh sb="34" eb="36">
      <t>バアイ</t>
    </rPh>
    <rPh sb="44" eb="45">
      <t>ノゾ</t>
    </rPh>
    <rPh sb="47" eb="49">
      <t>ケイサン</t>
    </rPh>
    <phoneticPr fontId="3"/>
  </si>
  <si>
    <t>　　エクセルでの自動計算は簡易的なものですので、計算結果はなおご自身でご確認ください。</t>
    <rPh sb="8" eb="10">
      <t>ジドウ</t>
    </rPh>
    <rPh sb="10" eb="12">
      <t>ケイサン</t>
    </rPh>
    <rPh sb="13" eb="15">
      <t>カンイ</t>
    </rPh>
    <rPh sb="15" eb="16">
      <t>テキ</t>
    </rPh>
    <rPh sb="24" eb="26">
      <t>ケイサン</t>
    </rPh>
    <rPh sb="26" eb="28">
      <t>ケッカ</t>
    </rPh>
    <rPh sb="32" eb="34">
      <t>ジシン</t>
    </rPh>
    <rPh sb="36" eb="38">
      <t>カクニン</t>
    </rPh>
    <phoneticPr fontId="3"/>
  </si>
  <si>
    <r>
      <t>子牛、子豚などの取得費及び種付料</t>
    </r>
    <r>
      <rPr>
        <sz val="12"/>
        <color rgb="FFFF0000"/>
        <rFont val="Meiryo UI"/>
        <family val="3"/>
        <charset val="128"/>
      </rPr>
      <t>　</t>
    </r>
    <r>
      <rPr>
        <sz val="8"/>
        <color rgb="FFFF0000"/>
        <rFont val="Meiryo UI"/>
        <family val="3"/>
        <charset val="128"/>
      </rPr>
      <t>　※ 計算ノート簡易版の対象外の科目です。</t>
    </r>
    <rPh sb="0" eb="2">
      <t>コウシ</t>
    </rPh>
    <rPh sb="3" eb="5">
      <t>コブタ</t>
    </rPh>
    <rPh sb="8" eb="10">
      <t>シュトク</t>
    </rPh>
    <rPh sb="10" eb="11">
      <t>ヒ</t>
    </rPh>
    <rPh sb="11" eb="12">
      <t>オヨ</t>
    </rPh>
    <rPh sb="13" eb="15">
      <t>タネツケ</t>
    </rPh>
    <rPh sb="15" eb="16">
      <t>リョウ</t>
    </rPh>
    <rPh sb="20" eb="22">
      <t>ケイサン</t>
    </rPh>
    <rPh sb="25" eb="28">
      <t>カンイバン</t>
    </rPh>
    <rPh sb="29" eb="32">
      <t>タイショウガイ</t>
    </rPh>
    <rPh sb="33" eb="35">
      <t>カモク</t>
    </rPh>
    <phoneticPr fontId="3"/>
  </si>
  <si>
    <r>
      <t>飼料の購入費用</t>
    </r>
    <r>
      <rPr>
        <sz val="8"/>
        <color rgb="FFFF0000"/>
        <rFont val="Meiryo UI"/>
        <family val="3"/>
        <charset val="128"/>
      </rPr>
      <t>　　※ 計算ノート簡易版の対象外の科目です。</t>
    </r>
    <rPh sb="0" eb="2">
      <t>シリョウ</t>
    </rPh>
    <rPh sb="3" eb="5">
      <t>コウニュウ</t>
    </rPh>
    <rPh sb="5" eb="7">
      <t>ヒヨウ</t>
    </rPh>
    <rPh sb="11" eb="13">
      <t>ケイサン</t>
    </rPh>
    <rPh sb="24" eb="26">
      <t>カモク</t>
    </rPh>
    <phoneticPr fontId="3"/>
  </si>
  <si>
    <t>なお、JA取扱い分については、「取引明細書」が配布されます。科目別に集計されていますので、</t>
    <rPh sb="5" eb="7">
      <t>トリアツカ</t>
    </rPh>
    <rPh sb="8" eb="9">
      <t>ブン</t>
    </rPh>
    <rPh sb="16" eb="18">
      <t>トリヒキ</t>
    </rPh>
    <rPh sb="18" eb="21">
      <t>メイサイショ</t>
    </rPh>
    <rPh sb="23" eb="25">
      <t>ハイフ</t>
    </rPh>
    <rPh sb="30" eb="32">
      <t>カモク</t>
    </rPh>
    <rPh sb="32" eb="33">
      <t>ベツ</t>
    </rPh>
    <rPh sb="34" eb="36">
      <t>シュウケイ</t>
    </rPh>
    <phoneticPr fontId="3"/>
  </si>
  <si>
    <t>参考にしてください。</t>
    <rPh sb="0" eb="2">
      <t>サンコウ</t>
    </rPh>
    <phoneticPr fontId="3"/>
  </si>
  <si>
    <r>
      <rPr>
        <u val="double"/>
        <sz val="14"/>
        <color theme="1"/>
        <rFont val="Meiryo UI"/>
        <family val="3"/>
        <charset val="128"/>
      </rPr>
      <t>「農業経営収入保険制度」</t>
    </r>
    <r>
      <rPr>
        <sz val="14"/>
        <color theme="1"/>
        <rFont val="Meiryo UI"/>
        <family val="3"/>
        <charset val="128"/>
      </rPr>
      <t>が始まりました。</t>
    </r>
    <rPh sb="1" eb="3">
      <t>ノウギョウ</t>
    </rPh>
    <rPh sb="3" eb="5">
      <t>ケイエイ</t>
    </rPh>
    <rPh sb="5" eb="7">
      <t>シュウニュウ</t>
    </rPh>
    <rPh sb="7" eb="9">
      <t>ホケン</t>
    </rPh>
    <rPh sb="9" eb="11">
      <t>セイド</t>
    </rPh>
    <rPh sb="13" eb="14">
      <t>ハジ</t>
    </rPh>
    <phoneticPr fontId="3"/>
  </si>
  <si>
    <t>R1</t>
    <phoneticPr fontId="3"/>
  </si>
  <si>
    <t>H31</t>
    <phoneticPr fontId="3"/>
  </si>
  <si>
    <t>※ 生活用と共用の場合は、事業割合に応じて按分します。</t>
    <rPh sb="2" eb="5">
      <t>セイカツヨウ</t>
    </rPh>
    <rPh sb="6" eb="8">
      <t>キョウヨウ</t>
    </rPh>
    <rPh sb="9" eb="11">
      <t>バアイ</t>
    </rPh>
    <rPh sb="13" eb="15">
      <t>ジギョウ</t>
    </rPh>
    <rPh sb="15" eb="17">
      <t>ワリアイ</t>
    </rPh>
    <rPh sb="18" eb="19">
      <t>オウ</t>
    </rPh>
    <rPh sb="21" eb="23">
      <t>アンブン</t>
    </rPh>
    <phoneticPr fontId="3"/>
  </si>
  <si>
    <t>令和2年12月版</t>
    <phoneticPr fontId="3"/>
  </si>
  <si>
    <t>R2</t>
    <phoneticPr fontId="3"/>
  </si>
  <si>
    <t>令和2年12月発行</t>
    <rPh sb="0" eb="1">
      <t>レイ</t>
    </rPh>
    <rPh sb="1" eb="2">
      <t>ワ</t>
    </rPh>
    <rPh sb="3" eb="4">
      <t>ネン</t>
    </rPh>
    <rPh sb="4" eb="5">
      <t>ヘイネン</t>
    </rPh>
    <rPh sb="6" eb="7">
      <t>ガツ</t>
    </rPh>
    <rPh sb="7" eb="9">
      <t>ハッコウ</t>
    </rPh>
    <phoneticPr fontId="3"/>
  </si>
  <si>
    <t>「正規の簿記」では55万円、「簡易な方式」では10万円を所得から差引くことができます。</t>
    <rPh sb="1" eb="3">
      <t>セイキ</t>
    </rPh>
    <rPh sb="4" eb="6">
      <t>ボキ</t>
    </rPh>
    <rPh sb="11" eb="13">
      <t>マンエン</t>
    </rPh>
    <rPh sb="15" eb="17">
      <t>カンイ</t>
    </rPh>
    <rPh sb="18" eb="20">
      <t>ホウシキ</t>
    </rPh>
    <rPh sb="25" eb="27">
      <t>マンエン</t>
    </rPh>
    <rPh sb="28" eb="30">
      <t>ショトク</t>
    </rPh>
    <rPh sb="32" eb="34">
      <t>サシヒ</t>
    </rPh>
    <phoneticPr fontId="3"/>
  </si>
  <si>
    <r>
      <t>「現行の65万円の青色申告特別控除」の適用要件に加えて、</t>
    </r>
    <r>
      <rPr>
        <b/>
        <sz val="12"/>
        <color theme="1"/>
        <rFont val="Meiryo UI"/>
        <family val="3"/>
        <charset val="128"/>
      </rPr>
      <t>e-Taxによる申告（電子申告）</t>
    </r>
    <r>
      <rPr>
        <sz val="12"/>
        <color theme="1"/>
        <rFont val="Meiryo UI"/>
        <family val="3"/>
        <charset val="128"/>
      </rPr>
      <t>又は</t>
    </r>
    <rPh sb="1" eb="3">
      <t>ゲンコウ</t>
    </rPh>
    <rPh sb="6" eb="8">
      <t>マンエン</t>
    </rPh>
    <rPh sb="9" eb="17">
      <t>アオイロシンコクトクベツコウジョ</t>
    </rPh>
    <rPh sb="19" eb="21">
      <t>テキヨウ</t>
    </rPh>
    <rPh sb="21" eb="23">
      <t>ヨウケン</t>
    </rPh>
    <rPh sb="24" eb="25">
      <t>クワ</t>
    </rPh>
    <rPh sb="36" eb="38">
      <t>シンコク</t>
    </rPh>
    <rPh sb="39" eb="41">
      <t>デンシ</t>
    </rPh>
    <rPh sb="41" eb="43">
      <t>シンコク</t>
    </rPh>
    <rPh sb="44" eb="45">
      <t>マタ</t>
    </rPh>
    <phoneticPr fontId="3"/>
  </si>
  <si>
    <r>
      <rPr>
        <b/>
        <sz val="12"/>
        <color theme="1"/>
        <rFont val="Meiryo UI"/>
        <family val="3"/>
        <charset val="128"/>
      </rPr>
      <t>電子帳簿保存</t>
    </r>
    <r>
      <rPr>
        <sz val="12"/>
        <color theme="1"/>
        <rFont val="Meiryo UI"/>
        <family val="3"/>
        <charset val="128"/>
      </rPr>
      <t>を行うと、</t>
    </r>
    <r>
      <rPr>
        <b/>
        <sz val="12"/>
        <color theme="1"/>
        <rFont val="Meiryo UI"/>
        <family val="3"/>
        <charset val="128"/>
      </rPr>
      <t>引き続き65万円の青色申告特別控除が受けられます。</t>
    </r>
    <rPh sb="0" eb="2">
      <t>デンシ</t>
    </rPh>
    <rPh sb="2" eb="4">
      <t>チョウボ</t>
    </rPh>
    <rPh sb="4" eb="6">
      <t>ホゾン</t>
    </rPh>
    <rPh sb="7" eb="8">
      <t>オコナ</t>
    </rPh>
    <rPh sb="11" eb="12">
      <t>ヒ</t>
    </rPh>
    <rPh sb="13" eb="14">
      <t>ツヅ</t>
    </rPh>
    <rPh sb="17" eb="19">
      <t>マンエン</t>
    </rPh>
    <rPh sb="20" eb="28">
      <t>アオイロシンコクトクベツコウジョ</t>
    </rPh>
    <rPh sb="29" eb="30">
      <t>ウ</t>
    </rPh>
    <phoneticPr fontId="3"/>
  </si>
  <si>
    <t>※ 令和2年分（2020年分）から青色申告特別控除額の適用要件が変わりました。</t>
    <rPh sb="2" eb="4">
      <t>レイワ</t>
    </rPh>
    <rPh sb="5" eb="7">
      <t>ネンブン</t>
    </rPh>
    <rPh sb="12" eb="14">
      <t>ネンブン</t>
    </rPh>
    <rPh sb="17" eb="19">
      <t>アオイロ</t>
    </rPh>
    <rPh sb="19" eb="21">
      <t>シンコク</t>
    </rPh>
    <rPh sb="21" eb="23">
      <t>トクベツ</t>
    </rPh>
    <rPh sb="23" eb="25">
      <t>コウジョ</t>
    </rPh>
    <rPh sb="25" eb="26">
      <t>ガク</t>
    </rPh>
    <rPh sb="27" eb="29">
      <t>テキヨウ</t>
    </rPh>
    <rPh sb="29" eb="31">
      <t>ヨウケン</t>
    </rPh>
    <rPh sb="32" eb="33">
      <t>カ</t>
    </rPh>
    <phoneticPr fontId="3"/>
  </si>
  <si>
    <t>令和2年12月版</t>
    <rPh sb="0" eb="1">
      <t>レイ</t>
    </rPh>
    <rPh sb="1" eb="2">
      <t>ワ</t>
    </rPh>
    <rPh sb="3" eb="4">
      <t>ネン</t>
    </rPh>
    <rPh sb="6" eb="7">
      <t>ツキ</t>
    </rPh>
    <rPh sb="7" eb="8">
      <t>バン</t>
    </rPh>
    <phoneticPr fontId="3"/>
  </si>
  <si>
    <t>国や県、市からの補助金・奨励金など項目にないものは空欄の部分に記入してくだ</t>
    <rPh sb="0" eb="1">
      <t>クニ</t>
    </rPh>
    <rPh sb="2" eb="3">
      <t>ケン</t>
    </rPh>
    <rPh sb="4" eb="5">
      <t>シ</t>
    </rPh>
    <rPh sb="8" eb="11">
      <t>ホジョキン</t>
    </rPh>
    <rPh sb="12" eb="15">
      <t>ショウレイキン</t>
    </rPh>
    <rPh sb="17" eb="19">
      <t>コウモク</t>
    </rPh>
    <rPh sb="25" eb="27">
      <t>クウラン</t>
    </rPh>
    <rPh sb="28" eb="30">
      <t>ブブン</t>
    </rPh>
    <rPh sb="31" eb="33">
      <t>キニュウ</t>
    </rPh>
    <phoneticPr fontId="3"/>
  </si>
  <si>
    <t>農業のために使用した、水道、電気、ガソリン、軽油、灯油などの燃料費</t>
    <rPh sb="0" eb="2">
      <t>ノウギョウ</t>
    </rPh>
    <rPh sb="6" eb="8">
      <t>シヨウ</t>
    </rPh>
    <rPh sb="11" eb="13">
      <t>スイドウ</t>
    </rPh>
    <rPh sb="14" eb="16">
      <t>デンキ</t>
    </rPh>
    <rPh sb="22" eb="24">
      <t>ケイユ</t>
    </rPh>
    <rPh sb="25" eb="27">
      <t>トウユ</t>
    </rPh>
    <rPh sb="30" eb="33">
      <t>ネンリョウヒ</t>
    </rPh>
    <phoneticPr fontId="3"/>
  </si>
  <si>
    <t>農業新聞の購読料、特別農政賦課金など</t>
    <rPh sb="0" eb="2">
      <t>ノウギョウ</t>
    </rPh>
    <rPh sb="2" eb="4">
      <t>シンブン</t>
    </rPh>
    <rPh sb="5" eb="8">
      <t>コウドクリョウ</t>
    </rPh>
    <rPh sb="9" eb="11">
      <t>トクベツ</t>
    </rPh>
    <rPh sb="11" eb="13">
      <t>ノウセイ</t>
    </rPh>
    <rPh sb="13" eb="16">
      <t>フカキン</t>
    </rPh>
    <phoneticPr fontId="3"/>
  </si>
  <si>
    <t>持続化給付金</t>
    <rPh sb="0" eb="2">
      <t>ジゾク</t>
    </rPh>
    <rPh sb="2" eb="3">
      <t>カ</t>
    </rPh>
    <rPh sb="3" eb="6">
      <t>キュウフキン</t>
    </rPh>
    <phoneticPr fontId="3"/>
  </si>
  <si>
    <t>経営継続補助金</t>
    <rPh sb="0" eb="4">
      <t>ケイエイケイゾク</t>
    </rPh>
    <rPh sb="4" eb="7">
      <t>ホジョキン</t>
    </rPh>
    <phoneticPr fontId="3"/>
  </si>
  <si>
    <t>かるものをご持参ください。</t>
    <rPh sb="6" eb="8">
      <t>ジサン</t>
    </rPh>
    <phoneticPr fontId="3"/>
  </si>
  <si>
    <t>持続化給付金や経営継続補助金等を受け取った場合には、その内容や金額が分</t>
    <rPh sb="0" eb="6">
      <t>ジゾクカキュウフキン</t>
    </rPh>
    <rPh sb="7" eb="11">
      <t>ケイエイケイゾク</t>
    </rPh>
    <rPh sb="11" eb="15">
      <t>ホジョキントウ</t>
    </rPh>
    <rPh sb="16" eb="17">
      <t>ウ</t>
    </rPh>
    <rPh sb="18" eb="19">
      <t>ト</t>
    </rPh>
    <rPh sb="21" eb="23">
      <t>バアイ</t>
    </rPh>
    <rPh sb="28" eb="30">
      <t>ナイヨウ</t>
    </rPh>
    <rPh sb="31" eb="33">
      <t>キンガク</t>
    </rPh>
    <rPh sb="34" eb="35">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</si>
</sst>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00"/>
    <numFmt numFmtId="178" formatCode="[$-411]&quot;（&quot;ggge&quot;年分）&quot;;@"/>
  </numFmts>
  <fonts count="43" x14ac:knownFonts="1">
    <font>
      <sz val="11"/>
      <color theme="1"/>
      <name val="ＭＳ Ｐゴシック"/>
      <family val="2"/>
      <charset val="128"/>
    </font>
    <font>
      <sz val="11"/>
      <color theme="1"/>
      <name val="ＭＳ Ｐゴシック"/>
      <family val="2"/>
      <charset val="128"/>
    </font>
    <font>
      <sz val="11"/>
      <color theme="1"/>
      <name val="Meiryo UI"/>
      <family val="3"/>
      <charset val="128"/>
    </font>
    <font>
      <sz val="6"/>
      <name val="ＭＳ Ｐゴシック"/>
      <family val="2"/>
      <charset val="128"/>
    </font>
    <font>
      <sz val="10"/>
      <color theme="1"/>
      <name val="Meiryo UI"/>
      <family val="3"/>
      <charset val="128"/>
    </font>
    <font>
      <sz val="16"/>
      <color theme="1"/>
      <name val="Meiryo UI"/>
      <family val="3"/>
      <charset val="128"/>
    </font>
    <font>
      <sz val="16"/>
      <color theme="1"/>
      <name val="ＭＳ Ｐゴシック"/>
      <family val="2"/>
      <charset val="128"/>
    </font>
    <font>
      <sz val="26"/>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36"/>
      <color theme="1"/>
      <name val="Meiryo UI"/>
      <family val="3"/>
      <charset val="128"/>
    </font>
    <font>
      <b/>
      <sz val="16"/>
      <color theme="1"/>
      <name val="Meiryo UI"/>
      <family val="3"/>
      <charset val="128"/>
    </font>
    <font>
      <b/>
      <sz val="16"/>
      <color theme="1"/>
      <name val="ＭＳ Ｐゴシック"/>
      <family val="2"/>
      <charset val="128"/>
    </font>
    <font>
      <b/>
      <sz val="18"/>
      <color theme="1"/>
      <name val="Meiryo UI"/>
      <family val="3"/>
      <charset val="128"/>
    </font>
    <font>
      <sz val="12"/>
      <color theme="1"/>
      <name val="Meiryo UI"/>
      <family val="3"/>
      <charset val="128"/>
    </font>
    <font>
      <sz val="12"/>
      <color theme="1"/>
      <name val="ＭＳ Ｐゴシック"/>
      <family val="2"/>
      <charset val="128"/>
    </font>
    <font>
      <b/>
      <sz val="11"/>
      <color theme="0"/>
      <name val="ＭＳ Ｐゴシック"/>
      <family val="2"/>
      <charset val="128"/>
    </font>
    <font>
      <sz val="10"/>
      <color theme="1"/>
      <name val="ＭＳ Ｐゴシック"/>
      <family val="2"/>
      <charset val="128"/>
    </font>
    <font>
      <b/>
      <sz val="12"/>
      <color theme="1"/>
      <name val="Meiryo UI"/>
      <family val="3"/>
      <charset val="128"/>
    </font>
    <font>
      <b/>
      <sz val="12"/>
      <color theme="0"/>
      <name val="Meiryo UI"/>
      <family val="3"/>
      <charset val="128"/>
    </font>
    <font>
      <sz val="9"/>
      <color theme="1"/>
      <name val="ＭＳ Ｐゴシック"/>
      <family val="2"/>
      <charset val="128"/>
    </font>
    <font>
      <b/>
      <sz val="20"/>
      <color theme="1"/>
      <name val="メイリオ"/>
      <family val="3"/>
      <charset val="128"/>
    </font>
    <font>
      <sz val="12"/>
      <color theme="1"/>
      <name val="メイリオ"/>
      <family val="3"/>
      <charset val="128"/>
    </font>
    <font>
      <sz val="11"/>
      <color theme="1"/>
      <name val="メイリオ"/>
      <family val="3"/>
      <charset val="128"/>
    </font>
    <font>
      <b/>
      <sz val="11"/>
      <color theme="1"/>
      <name val="ＭＳ Ｐゴシック"/>
      <family val="2"/>
      <charset val="128"/>
    </font>
    <font>
      <b/>
      <sz val="16"/>
      <color theme="1"/>
      <name val="メイリオ"/>
      <family val="3"/>
      <charset val="128"/>
    </font>
    <font>
      <b/>
      <sz val="18"/>
      <color theme="1"/>
      <name val="メイリオ"/>
      <family val="3"/>
      <charset val="128"/>
    </font>
    <font>
      <b/>
      <u val="double"/>
      <sz val="14"/>
      <color theme="1"/>
      <name val="メイリオ"/>
      <family val="3"/>
      <charset val="128"/>
    </font>
    <font>
      <sz val="14"/>
      <color theme="1"/>
      <name val="Meiryo UI"/>
      <family val="3"/>
      <charset val="128"/>
    </font>
    <font>
      <b/>
      <sz val="14"/>
      <color theme="1"/>
      <name val="Meiryo UI"/>
      <family val="3"/>
      <charset val="128"/>
    </font>
    <font>
      <sz val="14"/>
      <color theme="1"/>
      <name val="ＭＳ Ｐゴシック"/>
      <family val="2"/>
      <charset val="128"/>
    </font>
    <font>
      <u val="double"/>
      <sz val="14"/>
      <color theme="1"/>
      <name val="Meiryo UI"/>
      <family val="3"/>
      <charset val="128"/>
    </font>
    <font>
      <sz val="9"/>
      <color theme="1"/>
      <name val="メイリオ"/>
      <family val="3"/>
      <charset val="128"/>
    </font>
    <font>
      <sz val="10"/>
      <color theme="1"/>
      <name val="メイリオ"/>
      <family val="3"/>
      <charset val="128"/>
    </font>
    <font>
      <sz val="7"/>
      <color theme="1"/>
      <name val="Meiryo UI"/>
      <family val="3"/>
      <charset val="128"/>
    </font>
    <font>
      <b/>
      <sz val="12"/>
      <color theme="1"/>
      <name val="メイリオ"/>
      <family val="3"/>
      <charset val="128"/>
    </font>
    <font>
      <b/>
      <sz val="22"/>
      <color theme="1"/>
      <name val="メイリオ"/>
      <family val="3"/>
      <charset val="128"/>
    </font>
    <font>
      <b/>
      <sz val="24"/>
      <color theme="1"/>
      <name val="メイリオ"/>
      <family val="3"/>
      <charset val="128"/>
    </font>
    <font>
      <sz val="24"/>
      <color theme="1"/>
      <name val="ＭＳ Ｐゴシック"/>
      <family val="2"/>
      <charset val="128"/>
    </font>
    <font>
      <sz val="12"/>
      <color rgb="FFFF0000"/>
      <name val="Meiryo UI"/>
      <family val="3"/>
      <charset val="128"/>
    </font>
    <font>
      <sz val="8"/>
      <color rgb="FFFF0000"/>
      <name val="Meiryo UI"/>
      <family val="3"/>
      <charset val="128"/>
    </font>
    <font>
      <b/>
      <sz val="9"/>
      <color theme="1"/>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1" tint="0.49998474074526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thin">
        <color auto="1"/>
      </top>
      <bottom/>
      <diagonal/>
    </border>
    <border>
      <left/>
      <right style="hair">
        <color auto="1"/>
      </right>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hair">
        <color auto="1"/>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2" fillId="0" borderId="0" xfId="0" applyFont="1">
      <alignment vertical="center"/>
    </xf>
    <xf numFmtId="57" fontId="2" fillId="0" borderId="0" xfId="0" applyNumberFormat="1" applyFont="1">
      <alignment vertical="center"/>
    </xf>
    <xf numFmtId="177" fontId="0" fillId="0" borderId="0" xfId="0" applyNumberForma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9" xfId="0" applyFont="1" applyBorder="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3" xfId="0" applyFont="1" applyBorder="1" applyAlignment="1">
      <alignment horizontal="center" vertical="center"/>
    </xf>
    <xf numFmtId="0" fontId="2" fillId="0" borderId="27" xfId="0" applyFont="1" applyBorder="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vertical="center" shrinkToFit="1"/>
    </xf>
    <xf numFmtId="0" fontId="2" fillId="0" borderId="18" xfId="0" applyFont="1" applyBorder="1" applyAlignment="1">
      <alignment vertical="center" shrinkToFit="1"/>
    </xf>
    <xf numFmtId="0" fontId="2" fillId="0" borderId="21" xfId="0" applyFont="1" applyBorder="1" applyAlignment="1">
      <alignment vertical="center" shrinkToFit="1"/>
    </xf>
    <xf numFmtId="0" fontId="2" fillId="0" borderId="24" xfId="0" applyFont="1" applyBorder="1" applyAlignment="1">
      <alignment vertical="center" shrinkToFit="1"/>
    </xf>
    <xf numFmtId="0" fontId="5" fillId="0" borderId="0" xfId="0" applyFont="1">
      <alignment vertical="center"/>
    </xf>
    <xf numFmtId="0" fontId="7" fillId="0" borderId="0" xfId="0" applyFont="1">
      <alignment vertical="center"/>
    </xf>
    <xf numFmtId="0" fontId="2" fillId="0" borderId="0" xfId="0" applyFont="1" applyAlignment="1">
      <alignment vertical="center"/>
    </xf>
    <xf numFmtId="0" fontId="9" fillId="0" borderId="0" xfId="0" applyFont="1" applyAlignment="1">
      <alignment vertical="center"/>
    </xf>
    <xf numFmtId="0" fontId="11" fillId="0" borderId="0" xfId="0" applyFont="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lignment vertical="center"/>
    </xf>
    <xf numFmtId="0" fontId="2" fillId="0" borderId="36" xfId="0" applyFont="1" applyBorder="1">
      <alignment vertical="center"/>
    </xf>
    <xf numFmtId="0" fontId="2" fillId="0" borderId="39" xfId="0" applyFont="1" applyBorder="1">
      <alignment vertical="center"/>
    </xf>
    <xf numFmtId="0" fontId="8" fillId="0" borderId="18" xfId="0" applyFont="1" applyBorder="1" applyAlignment="1">
      <alignment horizontal="right" vertical="center"/>
    </xf>
    <xf numFmtId="0" fontId="8" fillId="0" borderId="21" xfId="0" applyFont="1" applyBorder="1" applyAlignment="1">
      <alignment horizontal="right" vertical="center"/>
    </xf>
    <xf numFmtId="0" fontId="8" fillId="0" borderId="24" xfId="0" applyFont="1" applyBorder="1" applyAlignment="1">
      <alignment horizontal="right" vertical="center"/>
    </xf>
    <xf numFmtId="0" fontId="8" fillId="0" borderId="7" xfId="0" applyFont="1" applyBorder="1" applyAlignment="1">
      <alignment horizontal="right" vertical="center"/>
    </xf>
    <xf numFmtId="0" fontId="8" fillId="0" borderId="10" xfId="0" applyFont="1" applyBorder="1" applyAlignment="1">
      <alignment horizontal="right" vertical="center"/>
    </xf>
    <xf numFmtId="0" fontId="8" fillId="0" borderId="35" xfId="0" applyFont="1" applyBorder="1" applyAlignment="1">
      <alignment horizontal="right"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38" fontId="2" fillId="0" borderId="6" xfId="1" applyFont="1" applyFill="1" applyBorder="1" applyAlignment="1">
      <alignment vertical="center"/>
    </xf>
    <xf numFmtId="0" fontId="15" fillId="0" borderId="0" xfId="0" applyFont="1">
      <alignment vertical="center"/>
    </xf>
    <xf numFmtId="0" fontId="0" fillId="0" borderId="0" xfId="0" applyAlignment="1">
      <alignment vertical="top" wrapText="1"/>
    </xf>
    <xf numFmtId="0" fontId="0" fillId="0" borderId="0" xfId="0" applyAlignment="1">
      <alignment vertical="center"/>
    </xf>
    <xf numFmtId="0" fontId="15" fillId="0" borderId="0" xfId="0" applyFont="1" applyAlignment="1">
      <alignment vertical="center"/>
    </xf>
    <xf numFmtId="0" fontId="15" fillId="0" borderId="19" xfId="0" applyFont="1" applyBorder="1">
      <alignment vertical="center"/>
    </xf>
    <xf numFmtId="0" fontId="15" fillId="0" borderId="20" xfId="0" applyFont="1" applyBorder="1">
      <alignment vertical="center"/>
    </xf>
    <xf numFmtId="0" fontId="15" fillId="0" borderId="40" xfId="0" applyFont="1" applyBorder="1">
      <alignment vertical="center"/>
    </xf>
    <xf numFmtId="0" fontId="15" fillId="0" borderId="41" xfId="0" applyFont="1" applyBorder="1">
      <alignment vertical="center"/>
    </xf>
    <xf numFmtId="0" fontId="15" fillId="0" borderId="8" xfId="0" applyFont="1" applyBorder="1">
      <alignment vertical="center"/>
    </xf>
    <xf numFmtId="0" fontId="15" fillId="0" borderId="9" xfId="0" applyFont="1" applyBorder="1">
      <alignment vertical="center"/>
    </xf>
    <xf numFmtId="0" fontId="15" fillId="0" borderId="42" xfId="0" applyFont="1" applyBorder="1">
      <alignment vertical="center"/>
    </xf>
    <xf numFmtId="0" fontId="15" fillId="0" borderId="36" xfId="0" applyFont="1" applyBorder="1">
      <alignment vertical="center"/>
    </xf>
    <xf numFmtId="0" fontId="15" fillId="0" borderId="11" xfId="0" applyFont="1" applyBorder="1">
      <alignment vertical="center"/>
    </xf>
    <xf numFmtId="0" fontId="15" fillId="0" borderId="0" xfId="0" applyFont="1" applyBorder="1">
      <alignment vertical="center"/>
    </xf>
    <xf numFmtId="0" fontId="15" fillId="0" borderId="43" xfId="0" applyFont="1" applyBorder="1">
      <alignment vertical="center"/>
    </xf>
    <xf numFmtId="0" fontId="15" fillId="0" borderId="37" xfId="0" applyFont="1" applyBorder="1">
      <alignment vertical="center"/>
    </xf>
    <xf numFmtId="0" fontId="15" fillId="0" borderId="44" xfId="0" applyFont="1" applyBorder="1">
      <alignment vertical="center"/>
    </xf>
    <xf numFmtId="0" fontId="15" fillId="0" borderId="25" xfId="0" applyFont="1" applyBorder="1">
      <alignment vertical="center"/>
    </xf>
    <xf numFmtId="0" fontId="15" fillId="0" borderId="45" xfId="0" applyFont="1" applyBorder="1">
      <alignment vertical="center"/>
    </xf>
    <xf numFmtId="0" fontId="15" fillId="0" borderId="46" xfId="0" applyFont="1" applyBorder="1">
      <alignment vertical="center"/>
    </xf>
    <xf numFmtId="0" fontId="15" fillId="0" borderId="47" xfId="0" applyFont="1" applyBorder="1">
      <alignment vertical="center"/>
    </xf>
    <xf numFmtId="0" fontId="15" fillId="0" borderId="27" xfId="0" applyFont="1" applyBorder="1">
      <alignment vertical="center"/>
    </xf>
    <xf numFmtId="0" fontId="15" fillId="0" borderId="48" xfId="0" applyFont="1" applyBorder="1">
      <alignment vertical="center"/>
    </xf>
    <xf numFmtId="0" fontId="15" fillId="0" borderId="49" xfId="0" applyFont="1" applyBorder="1">
      <alignment vertical="center"/>
    </xf>
    <xf numFmtId="0" fontId="15" fillId="0" borderId="13" xfId="0" applyFont="1" applyBorder="1">
      <alignment vertical="center"/>
    </xf>
    <xf numFmtId="0" fontId="15" fillId="0" borderId="14" xfId="0" applyFont="1" applyBorder="1">
      <alignment vertical="center"/>
    </xf>
    <xf numFmtId="0" fontId="15" fillId="0" borderId="50" xfId="0" applyFont="1" applyBorder="1">
      <alignment vertical="center"/>
    </xf>
    <xf numFmtId="0" fontId="15" fillId="0" borderId="38" xfId="0" applyFont="1" applyBorder="1">
      <alignment vertical="center"/>
    </xf>
    <xf numFmtId="0" fontId="15" fillId="0" borderId="0" xfId="0" applyFont="1" applyBorder="1" applyAlignment="1">
      <alignment vertical="center"/>
    </xf>
    <xf numFmtId="0" fontId="23" fillId="0" borderId="0" xfId="0" applyFo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Border="1">
      <alignment vertical="center"/>
    </xf>
    <xf numFmtId="0" fontId="23" fillId="0" borderId="0" xfId="0" applyFont="1" applyBorder="1" applyAlignment="1">
      <alignment vertical="center"/>
    </xf>
    <xf numFmtId="0" fontId="24" fillId="0" borderId="0" xfId="0" applyFont="1" applyBorder="1" applyAlignment="1">
      <alignment vertical="center"/>
    </xf>
    <xf numFmtId="0" fontId="23" fillId="0" borderId="51" xfId="0" applyFont="1" applyBorder="1">
      <alignment vertical="center"/>
    </xf>
    <xf numFmtId="0" fontId="24" fillId="0" borderId="53" xfId="0" applyFont="1" applyBorder="1" applyAlignment="1">
      <alignment vertical="center"/>
    </xf>
    <xf numFmtId="0" fontId="23" fillId="0" borderId="54" xfId="0" applyFont="1" applyBorder="1">
      <alignment vertical="center"/>
    </xf>
    <xf numFmtId="0" fontId="24" fillId="0" borderId="55" xfId="0" applyFont="1" applyBorder="1" applyAlignment="1">
      <alignment vertical="center"/>
    </xf>
    <xf numFmtId="0" fontId="23" fillId="0" borderId="56" xfId="0" applyFont="1" applyBorder="1">
      <alignment vertical="center"/>
    </xf>
    <xf numFmtId="0" fontId="24" fillId="0" borderId="58" xfId="0" applyFont="1" applyBorder="1" applyAlignment="1">
      <alignment vertical="center"/>
    </xf>
    <xf numFmtId="0" fontId="23" fillId="0" borderId="52" xfId="0" applyFont="1" applyBorder="1">
      <alignment vertical="center"/>
    </xf>
    <xf numFmtId="0" fontId="23" fillId="0" borderId="52" xfId="0" applyFont="1" applyBorder="1" applyAlignment="1">
      <alignment vertical="center"/>
    </xf>
    <xf numFmtId="0" fontId="24" fillId="0" borderId="52" xfId="0" applyFont="1" applyBorder="1" applyAlignment="1">
      <alignment vertical="center"/>
    </xf>
    <xf numFmtId="0" fontId="8" fillId="0" borderId="0" xfId="0" applyFont="1" applyBorder="1" applyAlignment="1">
      <alignment vertical="center"/>
    </xf>
    <xf numFmtId="0" fontId="15" fillId="0" borderId="51" xfId="0" applyFont="1" applyBorder="1">
      <alignment vertical="center"/>
    </xf>
    <xf numFmtId="0" fontId="15" fillId="0" borderId="52" xfId="0" applyFont="1" applyBorder="1">
      <alignment vertical="center"/>
    </xf>
    <xf numFmtId="0" fontId="15" fillId="0" borderId="53" xfId="0" applyFont="1" applyBorder="1">
      <alignment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15" fillId="0" borderId="54" xfId="0" applyFont="1" applyBorder="1">
      <alignment vertical="center"/>
    </xf>
    <xf numFmtId="0" fontId="15" fillId="0" borderId="55" xfId="0" applyFont="1" applyBorder="1">
      <alignment vertical="center"/>
    </xf>
    <xf numFmtId="0" fontId="15" fillId="0" borderId="54" xfId="0" applyFont="1" applyBorder="1" applyAlignment="1">
      <alignment vertical="center"/>
    </xf>
    <xf numFmtId="0" fontId="15" fillId="0" borderId="55" xfId="0" applyFont="1" applyBorder="1" applyAlignment="1">
      <alignment vertical="center"/>
    </xf>
    <xf numFmtId="0" fontId="8" fillId="0" borderId="55" xfId="0" applyFont="1" applyBorder="1" applyAlignment="1">
      <alignment vertical="center"/>
    </xf>
    <xf numFmtId="0" fontId="20" fillId="0" borderId="54" xfId="0" applyFont="1" applyFill="1" applyBorder="1" applyAlignment="1">
      <alignment vertical="center"/>
    </xf>
    <xf numFmtId="0" fontId="17" fillId="0" borderId="55" xfId="0" applyFont="1" applyFill="1" applyBorder="1" applyAlignment="1">
      <alignment vertical="center"/>
    </xf>
    <xf numFmtId="0" fontId="0" fillId="0" borderId="55" xfId="0" applyBorder="1" applyAlignment="1">
      <alignment vertical="center"/>
    </xf>
    <xf numFmtId="0" fontId="18" fillId="0" borderId="55" xfId="0" applyFont="1" applyBorder="1" applyAlignment="1">
      <alignment vertical="center"/>
    </xf>
    <xf numFmtId="0" fontId="21" fillId="0" borderId="55" xfId="0" applyFont="1" applyBorder="1" applyAlignment="1">
      <alignment vertical="center"/>
    </xf>
    <xf numFmtId="0" fontId="15" fillId="0" borderId="56" xfId="0" applyFont="1" applyBorder="1">
      <alignment vertical="center"/>
    </xf>
    <xf numFmtId="0" fontId="15" fillId="0" borderId="57" xfId="0" applyFont="1" applyBorder="1">
      <alignment vertical="center"/>
    </xf>
    <xf numFmtId="0" fontId="15" fillId="0" borderId="58" xfId="0" applyFont="1" applyBorder="1">
      <alignment vertical="center"/>
    </xf>
    <xf numFmtId="0" fontId="8" fillId="0" borderId="0" xfId="0" applyFont="1">
      <alignment vertical="center"/>
    </xf>
    <xf numFmtId="0" fontId="33" fillId="0" borderId="0" xfId="0" applyFont="1">
      <alignment vertical="center"/>
    </xf>
    <xf numFmtId="0" fontId="15" fillId="0" borderId="0" xfId="0" applyFont="1" applyAlignment="1">
      <alignment horizontal="right" vertical="center"/>
    </xf>
    <xf numFmtId="0" fontId="26" fillId="0" borderId="0" xfId="0" applyFont="1" applyBorder="1">
      <alignment vertical="center"/>
    </xf>
    <xf numFmtId="0" fontId="4" fillId="0" borderId="0" xfId="0" applyFont="1">
      <alignment vertical="center"/>
    </xf>
    <xf numFmtId="0" fontId="34" fillId="0" borderId="0" xfId="0" applyFont="1">
      <alignment vertical="center"/>
    </xf>
    <xf numFmtId="14" fontId="8" fillId="0" borderId="0" xfId="0" applyNumberFormat="1" applyFont="1">
      <alignment vertical="center"/>
    </xf>
    <xf numFmtId="0" fontId="8" fillId="0" borderId="0" xfId="0" quotePrefix="1" applyFont="1">
      <alignment vertical="center"/>
    </xf>
    <xf numFmtId="176" fontId="8" fillId="0" borderId="0" xfId="0" applyNumberFormat="1" applyFont="1">
      <alignment vertical="center"/>
    </xf>
    <xf numFmtId="38" fontId="8" fillId="0" borderId="0" xfId="1" applyFont="1">
      <alignment vertical="center"/>
    </xf>
    <xf numFmtId="0" fontId="2" fillId="0" borderId="7" xfId="0" applyFont="1" applyFill="1" applyBorder="1" applyAlignment="1">
      <alignment vertical="center" shrinkToFit="1"/>
    </xf>
    <xf numFmtId="0" fontId="2" fillId="0" borderId="0" xfId="0" applyFont="1" applyAlignment="1">
      <alignment vertical="center"/>
    </xf>
    <xf numFmtId="0" fontId="30" fillId="0" borderId="0" xfId="0" applyFont="1">
      <alignment vertical="center"/>
    </xf>
    <xf numFmtId="0" fontId="15" fillId="0" borderId="0" xfId="0" applyFont="1" applyBorder="1" applyAlignment="1">
      <alignment vertical="center"/>
    </xf>
    <xf numFmtId="0" fontId="0" fillId="0" borderId="20" xfId="0" applyFill="1" applyBorder="1" applyAlignment="1">
      <alignment vertical="center" shrinkToFit="1"/>
    </xf>
    <xf numFmtId="0" fontId="2" fillId="0" borderId="2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38" fontId="2" fillId="2" borderId="9" xfId="1" applyFont="1" applyFill="1" applyBorder="1" applyAlignment="1">
      <alignment vertical="center"/>
    </xf>
    <xf numFmtId="38" fontId="2" fillId="2" borderId="17" xfId="1" applyFont="1" applyFill="1" applyBorder="1" applyAlignment="1">
      <alignment vertical="center"/>
    </xf>
    <xf numFmtId="38" fontId="2" fillId="2" borderId="20" xfId="1" applyFont="1" applyFill="1" applyBorder="1" applyAlignment="1">
      <alignment vertical="center"/>
    </xf>
    <xf numFmtId="38" fontId="2" fillId="2" borderId="23" xfId="1" applyFont="1" applyFill="1" applyBorder="1" applyAlignment="1">
      <alignment vertical="center"/>
    </xf>
    <xf numFmtId="0" fontId="2" fillId="3" borderId="2" xfId="0" applyFont="1" applyFill="1" applyBorder="1" applyAlignment="1">
      <alignment vertical="center" textRotation="255"/>
    </xf>
    <xf numFmtId="0" fontId="2" fillId="3" borderId="3" xfId="0" applyFont="1" applyFill="1" applyBorder="1" applyAlignment="1">
      <alignment vertical="center" textRotation="255"/>
    </xf>
    <xf numFmtId="0" fontId="2" fillId="3" borderId="4" xfId="0" applyFont="1" applyFill="1" applyBorder="1" applyAlignment="1">
      <alignment vertical="center" textRotation="255"/>
    </xf>
    <xf numFmtId="0" fontId="2" fillId="2" borderId="25" xfId="0" applyFont="1" applyFill="1" applyBorder="1" applyAlignment="1">
      <alignment vertical="center" shrinkToFit="1"/>
    </xf>
    <xf numFmtId="38" fontId="2" fillId="2" borderId="25" xfId="1" applyFont="1" applyFill="1" applyBorder="1" applyAlignment="1">
      <alignment vertical="center"/>
    </xf>
    <xf numFmtId="0" fontId="2" fillId="2" borderId="17" xfId="0" applyFont="1" applyFill="1" applyBorder="1" applyAlignment="1">
      <alignment vertical="center" shrinkToFit="1"/>
    </xf>
    <xf numFmtId="0" fontId="2" fillId="2" borderId="23" xfId="0" applyFont="1" applyFill="1" applyBorder="1" applyAlignment="1">
      <alignment vertical="center" shrinkToFit="1"/>
    </xf>
    <xf numFmtId="0" fontId="2" fillId="0" borderId="17" xfId="0" applyFont="1" applyBorder="1" applyAlignment="1">
      <alignment vertical="center" shrinkToFit="1"/>
    </xf>
    <xf numFmtId="0" fontId="0" fillId="0" borderId="17" xfId="0" applyBorder="1" applyAlignment="1">
      <alignment vertical="center" shrinkToFit="1"/>
    </xf>
    <xf numFmtId="0" fontId="2" fillId="0" borderId="23" xfId="0" applyFont="1" applyBorder="1" applyAlignment="1">
      <alignment vertical="center" shrinkToFit="1"/>
    </xf>
    <xf numFmtId="0" fontId="0" fillId="0" borderId="23" xfId="0" applyBorder="1" applyAlignment="1">
      <alignment vertical="center" shrinkToFit="1"/>
    </xf>
    <xf numFmtId="0" fontId="2" fillId="0" borderId="25" xfId="0" applyFont="1" applyBorder="1" applyAlignment="1">
      <alignment vertical="center" shrinkToFit="1"/>
    </xf>
    <xf numFmtId="0" fontId="0" fillId="0" borderId="25" xfId="0" applyBorder="1" applyAlignment="1">
      <alignment vertical="center" shrinkToFit="1"/>
    </xf>
    <xf numFmtId="38" fontId="2" fillId="2" borderId="27" xfId="1" applyFont="1" applyFill="1" applyBorder="1" applyAlignment="1">
      <alignment vertical="center"/>
    </xf>
    <xf numFmtId="0" fontId="2" fillId="2" borderId="20" xfId="0" applyFont="1" applyFill="1" applyBorder="1" applyAlignment="1">
      <alignment vertical="center" shrinkToFit="1"/>
    </xf>
    <xf numFmtId="38" fontId="2" fillId="2" borderId="6" xfId="1" applyFont="1" applyFill="1" applyBorder="1" applyAlignment="1">
      <alignment vertical="center"/>
    </xf>
    <xf numFmtId="0" fontId="2" fillId="0" borderId="29"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0" borderId="30" xfId="0" applyFont="1" applyBorder="1" applyAlignment="1">
      <alignment vertical="center"/>
    </xf>
    <xf numFmtId="38" fontId="2" fillId="2" borderId="16" xfId="1" applyFont="1" applyFill="1" applyBorder="1" applyAlignment="1">
      <alignment vertical="center" shrinkToFit="1"/>
    </xf>
    <xf numFmtId="38" fontId="2" fillId="2" borderId="17" xfId="1" applyFont="1" applyFill="1" applyBorder="1" applyAlignment="1">
      <alignment vertical="center" shrinkToFit="1"/>
    </xf>
    <xf numFmtId="38" fontId="2" fillId="2" borderId="19" xfId="1" applyFont="1" applyFill="1" applyBorder="1" applyAlignment="1">
      <alignment vertical="center" shrinkToFit="1"/>
    </xf>
    <xf numFmtId="38" fontId="2" fillId="2" borderId="20" xfId="1" applyFont="1" applyFill="1" applyBorder="1" applyAlignment="1">
      <alignmen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31" xfId="0" applyFont="1" applyBorder="1" applyAlignment="1">
      <alignment horizontal="center" vertical="center"/>
    </xf>
    <xf numFmtId="0" fontId="2" fillId="0" borderId="31"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vertical="center"/>
    </xf>
    <xf numFmtId="0" fontId="2" fillId="0" borderId="32" xfId="0" applyFont="1" applyBorder="1" applyAlignment="1">
      <alignment horizontal="center" vertical="center" wrapText="1"/>
    </xf>
    <xf numFmtId="0" fontId="2" fillId="0" borderId="32" xfId="0" applyFont="1" applyBorder="1" applyAlignment="1">
      <alignment vertical="center"/>
    </xf>
    <xf numFmtId="38" fontId="2" fillId="2" borderId="22" xfId="1" applyFont="1" applyFill="1" applyBorder="1" applyAlignment="1">
      <alignment vertical="center" shrinkToFit="1"/>
    </xf>
    <xf numFmtId="38" fontId="2" fillId="2" borderId="23" xfId="1" applyFont="1" applyFill="1" applyBorder="1" applyAlignment="1">
      <alignment vertical="center" shrinkToFit="1"/>
    </xf>
    <xf numFmtId="0" fontId="2" fillId="0" borderId="1" xfId="0" applyFont="1" applyBorder="1" applyAlignment="1">
      <alignment horizontal="center" vertical="center"/>
    </xf>
    <xf numFmtId="0" fontId="2" fillId="0" borderId="1" xfId="0" applyFont="1" applyBorder="1" applyAlignment="1">
      <alignment vertical="center"/>
    </xf>
    <xf numFmtId="177" fontId="2" fillId="0" borderId="16" xfId="0" applyNumberFormat="1" applyFont="1" applyFill="1" applyBorder="1" applyAlignment="1">
      <alignment vertical="center" shrinkToFit="1"/>
    </xf>
    <xf numFmtId="177" fontId="2" fillId="0" borderId="17" xfId="0" applyNumberFormat="1" applyFont="1" applyFill="1" applyBorder="1" applyAlignment="1">
      <alignment vertical="center" shrinkToFit="1"/>
    </xf>
    <xf numFmtId="177" fontId="2" fillId="0" borderId="18" xfId="0" applyNumberFormat="1" applyFont="1" applyFill="1" applyBorder="1" applyAlignment="1">
      <alignment vertical="center" shrinkToFit="1"/>
    </xf>
    <xf numFmtId="0" fontId="2" fillId="2" borderId="29" xfId="0" applyFont="1" applyFill="1" applyBorder="1" applyAlignment="1">
      <alignment vertical="center" shrinkToFit="1"/>
    </xf>
    <xf numFmtId="0" fontId="2" fillId="0" borderId="29" xfId="0" applyFont="1" applyBorder="1" applyAlignment="1">
      <alignment vertical="center" shrinkToFit="1"/>
    </xf>
    <xf numFmtId="38" fontId="2" fillId="2" borderId="33" xfId="1" applyFont="1" applyFill="1" applyBorder="1" applyAlignment="1">
      <alignment vertical="center" shrinkToFit="1"/>
    </xf>
    <xf numFmtId="38" fontId="2" fillId="2" borderId="34" xfId="1" applyFont="1" applyFill="1" applyBorder="1" applyAlignment="1">
      <alignment vertical="center" shrinkToFit="1"/>
    </xf>
    <xf numFmtId="38" fontId="2" fillId="2" borderId="8" xfId="1" applyFont="1" applyFill="1" applyBorder="1" applyAlignment="1">
      <alignment vertical="center" shrinkToFit="1"/>
    </xf>
    <xf numFmtId="38" fontId="2" fillId="2" borderId="9" xfId="1" applyFont="1" applyFill="1" applyBorder="1" applyAlignment="1">
      <alignmen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1" xfId="0" applyBorder="1" applyAlignment="1">
      <alignment horizontal="center" vertical="center" shrinkToFit="1"/>
    </xf>
    <xf numFmtId="0" fontId="2" fillId="2" borderId="16" xfId="0" applyFont="1" applyFill="1" applyBorder="1" applyAlignment="1">
      <alignment vertical="center" shrinkToFit="1"/>
    </xf>
    <xf numFmtId="0" fontId="2" fillId="2" borderId="30" xfId="0" applyFont="1" applyFill="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38" fontId="2" fillId="2" borderId="5" xfId="1" applyFont="1" applyFill="1" applyBorder="1" applyAlignment="1">
      <alignment vertical="center" shrinkToFit="1"/>
    </xf>
    <xf numFmtId="38" fontId="2" fillId="2" borderId="6" xfId="1" applyFont="1" applyFill="1" applyBorder="1" applyAlignment="1">
      <alignment vertical="center" shrinkToFit="1"/>
    </xf>
    <xf numFmtId="0" fontId="2" fillId="0" borderId="30" xfId="0" applyFont="1" applyBorder="1" applyAlignment="1">
      <alignment vertical="center" shrinkToFit="1"/>
    </xf>
    <xf numFmtId="177" fontId="2" fillId="0" borderId="30" xfId="0" applyNumberFormat="1" applyFont="1" applyFill="1" applyBorder="1" applyAlignment="1">
      <alignment vertical="center" shrinkToFit="1"/>
    </xf>
    <xf numFmtId="38" fontId="2" fillId="2" borderId="30" xfId="1" applyFont="1" applyFill="1" applyBorder="1" applyAlignment="1">
      <alignment vertical="center" shrinkToFit="1"/>
    </xf>
    <xf numFmtId="38" fontId="2" fillId="0" borderId="30" xfId="1" applyFont="1" applyBorder="1" applyAlignment="1">
      <alignment vertical="center"/>
    </xf>
    <xf numFmtId="0" fontId="2" fillId="2" borderId="65" xfId="0" applyNumberFormat="1" applyFont="1" applyFill="1" applyBorder="1" applyAlignment="1">
      <alignment horizontal="center" vertical="center" shrinkToFit="1"/>
    </xf>
    <xf numFmtId="0" fontId="0" fillId="0" borderId="66" xfId="0" applyNumberFormat="1" applyBorder="1" applyAlignment="1">
      <alignment horizontal="center" vertical="center" shrinkToFit="1"/>
    </xf>
    <xf numFmtId="0" fontId="2" fillId="2" borderId="66" xfId="0" applyNumberFormat="1" applyFont="1" applyFill="1" applyBorder="1" applyAlignment="1">
      <alignment horizontal="center" vertical="center" shrinkToFit="1"/>
    </xf>
    <xf numFmtId="0" fontId="0" fillId="0" borderId="67" xfId="0" applyNumberFormat="1" applyBorder="1" applyAlignment="1">
      <alignment horizontal="center" vertical="center" shrinkToFit="1"/>
    </xf>
    <xf numFmtId="177" fontId="2" fillId="0" borderId="1" xfId="0" applyNumberFormat="1" applyFont="1" applyFill="1" applyBorder="1" applyAlignment="1">
      <alignment vertical="center" shrinkToFit="1"/>
    </xf>
    <xf numFmtId="38" fontId="2" fillId="0" borderId="5" xfId="1" applyFont="1" applyFill="1" applyBorder="1" applyAlignment="1">
      <alignment vertical="center" shrinkToFit="1"/>
    </xf>
    <xf numFmtId="38" fontId="2" fillId="0" borderId="6" xfId="1" applyFont="1" applyFill="1" applyBorder="1" applyAlignment="1">
      <alignment vertical="center" shrinkToFit="1"/>
    </xf>
    <xf numFmtId="0" fontId="2" fillId="2" borderId="31" xfId="0" applyFont="1" applyFill="1" applyBorder="1" applyAlignment="1">
      <alignment vertical="center" shrinkToFit="1"/>
    </xf>
    <xf numFmtId="0" fontId="2" fillId="0" borderId="31" xfId="0" applyFont="1" applyBorder="1" applyAlignment="1">
      <alignment vertical="center" shrinkToFit="1"/>
    </xf>
    <xf numFmtId="177" fontId="2" fillId="0" borderId="31" xfId="0" applyNumberFormat="1" applyFont="1" applyFill="1" applyBorder="1" applyAlignment="1">
      <alignment vertical="center" shrinkToFit="1"/>
    </xf>
    <xf numFmtId="0" fontId="4" fillId="0" borderId="8" xfId="0" applyFont="1" applyBorder="1" applyAlignment="1">
      <alignment horizontal="center" vertical="center" wrapText="1"/>
    </xf>
    <xf numFmtId="38" fontId="2" fillId="2" borderId="31" xfId="1" applyFont="1" applyFill="1" applyBorder="1" applyAlignment="1">
      <alignment vertical="center" shrinkToFit="1"/>
    </xf>
    <xf numFmtId="38" fontId="2" fillId="0" borderId="31" xfId="1" applyFont="1" applyBorder="1" applyAlignment="1">
      <alignment vertical="center"/>
    </xf>
    <xf numFmtId="0" fontId="2" fillId="2" borderId="22" xfId="0" applyFont="1" applyFill="1" applyBorder="1" applyAlignment="1">
      <alignment vertical="center" shrinkToFit="1"/>
    </xf>
    <xf numFmtId="0" fontId="2" fillId="2" borderId="59" xfId="0" applyNumberFormat="1" applyFont="1" applyFill="1" applyBorder="1" applyAlignment="1">
      <alignment horizontal="center" vertical="center" shrinkToFit="1"/>
    </xf>
    <xf numFmtId="0" fontId="0" fillId="0" borderId="60" xfId="0" applyNumberFormat="1" applyBorder="1" applyAlignment="1">
      <alignment horizontal="center" vertical="center" shrinkToFit="1"/>
    </xf>
    <xf numFmtId="0" fontId="2" fillId="2" borderId="60" xfId="0" applyNumberFormat="1" applyFont="1" applyFill="1" applyBorder="1" applyAlignment="1">
      <alignment horizontal="center" vertical="center" shrinkToFit="1"/>
    </xf>
    <xf numFmtId="0" fontId="0" fillId="0" borderId="61" xfId="0" applyNumberFormat="1" applyBorder="1" applyAlignment="1">
      <alignment horizontal="center" vertical="center" shrinkToFit="1"/>
    </xf>
    <xf numFmtId="0" fontId="2" fillId="0" borderId="1" xfId="0" applyFont="1" applyFill="1" applyBorder="1" applyAlignment="1">
      <alignment vertical="center" shrinkToFit="1"/>
    </xf>
    <xf numFmtId="38" fontId="2" fillId="0" borderId="1" xfId="1" applyFont="1" applyFill="1" applyBorder="1" applyAlignment="1">
      <alignment vertical="center" shrinkToFit="1"/>
    </xf>
    <xf numFmtId="38" fontId="2" fillId="0" borderId="1" xfId="1" applyFont="1" applyFill="1" applyBorder="1" applyAlignment="1">
      <alignment vertical="center"/>
    </xf>
    <xf numFmtId="0" fontId="2" fillId="0" borderId="71" xfId="0" applyNumberFormat="1" applyFont="1" applyFill="1" applyBorder="1" applyAlignment="1">
      <alignment horizontal="center" vertical="center" shrinkToFit="1"/>
    </xf>
    <xf numFmtId="0" fontId="0" fillId="0" borderId="72" xfId="0" applyNumberFormat="1" applyFill="1" applyBorder="1" applyAlignment="1">
      <alignment horizontal="center" vertical="center" shrinkToFit="1"/>
    </xf>
    <xf numFmtId="0" fontId="2" fillId="0" borderId="72" xfId="0" applyNumberFormat="1" applyFont="1" applyFill="1" applyBorder="1" applyAlignment="1">
      <alignment horizontal="center" vertical="center" shrinkToFit="1"/>
    </xf>
    <xf numFmtId="0" fontId="0" fillId="0" borderId="73" xfId="0" applyNumberFormat="1" applyFill="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6" xfId="0" applyFont="1" applyBorder="1" applyAlignment="1">
      <alignment horizontal="center" vertical="center"/>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19" xfId="0" applyFont="1" applyFill="1" applyBorder="1" applyAlignment="1">
      <alignment vertical="center" shrinkToFit="1"/>
    </xf>
    <xf numFmtId="0" fontId="2" fillId="2" borderId="31" xfId="0" applyFont="1" applyFill="1" applyBorder="1" applyAlignment="1">
      <alignment horizontal="center" vertical="center" shrinkToFit="1"/>
    </xf>
    <xf numFmtId="38" fontId="2" fillId="2" borderId="29" xfId="1" applyFont="1" applyFill="1" applyBorder="1" applyAlignment="1">
      <alignment vertical="center" shrinkToFit="1"/>
    </xf>
    <xf numFmtId="38" fontId="2" fillId="0" borderId="29" xfId="1" applyFont="1" applyBorder="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12" fillId="3" borderId="0" xfId="0" applyFont="1" applyFill="1" applyAlignment="1">
      <alignment horizontal="center" vertical="center"/>
    </xf>
    <xf numFmtId="0" fontId="13" fillId="3" borderId="0" xfId="0" applyFont="1" applyFill="1" applyAlignment="1">
      <alignment horizontal="center" vertical="center"/>
    </xf>
    <xf numFmtId="178" fontId="29" fillId="0" borderId="0" xfId="0" applyNumberFormat="1" applyFont="1" applyAlignment="1">
      <alignment horizontal="left" vertical="center"/>
    </xf>
    <xf numFmtId="178" fontId="31" fillId="0" borderId="0" xfId="0" applyNumberFormat="1" applyFont="1" applyAlignment="1">
      <alignment horizontal="left" vertical="center"/>
    </xf>
    <xf numFmtId="178" fontId="0" fillId="0" borderId="0" xfId="0" applyNumberFormat="1" applyAlignment="1">
      <alignment vertical="center"/>
    </xf>
    <xf numFmtId="0" fontId="2" fillId="0" borderId="20" xfId="0" applyFont="1" applyBorder="1" applyAlignment="1">
      <alignment vertical="center" shrinkToFit="1"/>
    </xf>
    <xf numFmtId="0" fontId="0" fillId="0" borderId="20" xfId="0" applyBorder="1" applyAlignment="1">
      <alignment vertical="center" shrinkToFi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2" xfId="0" applyFont="1" applyBorder="1" applyAlignment="1">
      <alignment vertical="center" textRotation="255"/>
    </xf>
    <xf numFmtId="0" fontId="0" fillId="0" borderId="3" xfId="0" applyBorder="1" applyAlignment="1">
      <alignment vertical="center" textRotation="255"/>
    </xf>
    <xf numFmtId="0" fontId="0" fillId="0" borderId="4" xfId="0" applyBorder="1" applyAlignment="1">
      <alignment vertical="center" textRotation="255"/>
    </xf>
    <xf numFmtId="0" fontId="0" fillId="2" borderId="17" xfId="0" applyFill="1" applyBorder="1" applyAlignment="1">
      <alignment vertical="center" shrinkToFit="1"/>
    </xf>
    <xf numFmtId="0" fontId="0" fillId="2" borderId="20" xfId="0" applyFill="1" applyBorder="1" applyAlignment="1">
      <alignment vertical="center" shrinkToFit="1"/>
    </xf>
    <xf numFmtId="0" fontId="0" fillId="2" borderId="23" xfId="0" applyFill="1" applyBorder="1" applyAlignment="1">
      <alignment vertical="center" shrinkToFit="1"/>
    </xf>
    <xf numFmtId="0" fontId="2" fillId="0" borderId="68" xfId="0" applyFont="1" applyBorder="1" applyAlignment="1">
      <alignment horizontal="center" vertical="center"/>
    </xf>
    <xf numFmtId="0" fontId="0" fillId="0" borderId="69" xfId="0" applyBorder="1" applyAlignment="1">
      <alignment vertical="center"/>
    </xf>
    <xf numFmtId="0" fontId="2" fillId="0" borderId="69" xfId="0" applyFont="1" applyBorder="1" applyAlignment="1">
      <alignment horizontal="center" vertical="center"/>
    </xf>
    <xf numFmtId="0" fontId="0" fillId="0" borderId="70" xfId="0" applyBorder="1" applyAlignment="1">
      <alignment vertical="center"/>
    </xf>
    <xf numFmtId="0" fontId="2" fillId="2" borderId="62" xfId="0" applyNumberFormat="1" applyFont="1" applyFill="1" applyBorder="1" applyAlignment="1">
      <alignment horizontal="center" vertical="center" shrinkToFit="1"/>
    </xf>
    <xf numFmtId="0" fontId="0" fillId="0" borderId="63" xfId="0" applyNumberFormat="1" applyBorder="1" applyAlignment="1">
      <alignment horizontal="center" vertical="center" shrinkToFit="1"/>
    </xf>
    <xf numFmtId="0" fontId="2" fillId="2" borderId="63" xfId="0" applyNumberFormat="1" applyFont="1" applyFill="1" applyBorder="1" applyAlignment="1">
      <alignment horizontal="center" vertical="center" shrinkToFit="1"/>
    </xf>
    <xf numFmtId="0" fontId="0" fillId="0" borderId="64" xfId="0" applyNumberFormat="1" applyBorder="1" applyAlignment="1">
      <alignment horizontal="center" vertical="center" shrinkToFit="1"/>
    </xf>
    <xf numFmtId="0" fontId="1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8" fillId="0" borderId="0" xfId="0" applyFont="1" applyBorder="1" applyAlignment="1">
      <alignment vertical="center"/>
    </xf>
    <xf numFmtId="0" fontId="20" fillId="4" borderId="0" xfId="0" applyFont="1" applyFill="1" applyBorder="1" applyAlignment="1">
      <alignment vertical="center"/>
    </xf>
    <xf numFmtId="0" fontId="42" fillId="0" borderId="0" xfId="0" applyFont="1" applyBorder="1" applyAlignment="1">
      <alignment vertical="center"/>
    </xf>
    <xf numFmtId="0" fontId="25"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vertical="center"/>
    </xf>
    <xf numFmtId="0" fontId="8" fillId="0" borderId="0" xfId="0" applyFont="1" applyBorder="1" applyAlignment="1">
      <alignment vertical="center"/>
    </xf>
    <xf numFmtId="0" fontId="29" fillId="0" borderId="0" xfId="0" applyFont="1" applyBorder="1" applyAlignment="1">
      <alignment horizontal="right" vertical="center"/>
    </xf>
    <xf numFmtId="0" fontId="31" fillId="0" borderId="0" xfId="0" applyFont="1" applyBorder="1" applyAlignment="1">
      <alignment horizontal="right" vertical="center"/>
    </xf>
    <xf numFmtId="0" fontId="26" fillId="0" borderId="0" xfId="0" applyFont="1" applyBorder="1" applyAlignment="1">
      <alignment vertical="center"/>
    </xf>
    <xf numFmtId="0" fontId="13" fillId="0" borderId="0" xfId="0" applyFont="1" applyBorder="1" applyAlignment="1">
      <alignment vertical="center"/>
    </xf>
    <xf numFmtId="0" fontId="26" fillId="0" borderId="0" xfId="0" applyFont="1" applyBorder="1" applyAlignment="1">
      <alignment horizontal="right" vertical="center"/>
    </xf>
    <xf numFmtId="0" fontId="13" fillId="0" borderId="0" xfId="0" applyFont="1" applyBorder="1" applyAlignment="1">
      <alignment horizontal="right" vertical="center"/>
    </xf>
    <xf numFmtId="0" fontId="23" fillId="0" borderId="0" xfId="0" applyFont="1" applyBorder="1" applyAlignment="1">
      <alignment vertical="center"/>
    </xf>
    <xf numFmtId="0" fontId="23" fillId="0" borderId="0" xfId="0" applyFont="1" applyBorder="1" applyAlignment="1">
      <alignment horizontal="right" vertical="center"/>
    </xf>
    <xf numFmtId="0" fontId="0" fillId="0" borderId="0" xfId="0" applyBorder="1" applyAlignment="1">
      <alignment horizontal="right" vertical="center"/>
    </xf>
    <xf numFmtId="0" fontId="15"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177" fontId="15"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16" fillId="0" borderId="0" xfId="0" applyFont="1" applyAlignment="1">
      <alignment vertical="center"/>
    </xf>
    <xf numFmtId="0" fontId="15" fillId="0" borderId="27"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5"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9" fillId="0" borderId="0" xfId="0" applyFont="1" applyAlignment="1">
      <alignment horizontal="right" vertical="center"/>
    </xf>
    <xf numFmtId="0" fontId="25" fillId="0" borderId="0" xfId="0" applyFont="1" applyAlignment="1">
      <alignment horizontal="right" vertical="center"/>
    </xf>
    <xf numFmtId="0" fontId="15" fillId="0" borderId="9" xfId="0" applyFont="1" applyBorder="1" applyAlignment="1">
      <alignment vertical="center"/>
    </xf>
    <xf numFmtId="0" fontId="18" fillId="0" borderId="12" xfId="0" applyFont="1" applyBorder="1" applyAlignment="1">
      <alignment vertical="center"/>
    </xf>
    <xf numFmtId="0" fontId="4" fillId="0" borderId="25" xfId="0" applyFont="1" applyBorder="1" applyAlignment="1">
      <alignment vertical="center"/>
    </xf>
    <xf numFmtId="0" fontId="18" fillId="0" borderId="25" xfId="0" applyFont="1" applyBorder="1" applyAlignment="1">
      <alignment vertical="center"/>
    </xf>
    <xf numFmtId="0" fontId="18" fillId="0" borderId="26" xfId="0" applyFont="1" applyBorder="1" applyAlignment="1">
      <alignment vertical="center"/>
    </xf>
    <xf numFmtId="0" fontId="15" fillId="0" borderId="2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7" fillId="0" borderId="0" xfId="0" applyFont="1" applyAlignment="1">
      <alignment horizontal="center" vertical="center" shrinkToFit="1"/>
    </xf>
    <xf numFmtId="0" fontId="15" fillId="0" borderId="1" xfId="0" applyFont="1" applyBorder="1" applyAlignment="1">
      <alignment horizontal="center" vertical="center" wrapText="1"/>
    </xf>
    <xf numFmtId="0" fontId="0" fillId="0" borderId="12" xfId="0" applyBorder="1" applyAlignment="1">
      <alignment vertical="center"/>
    </xf>
    <xf numFmtId="0" fontId="15" fillId="0" borderId="25"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23" fillId="0" borderId="57" xfId="0" applyFont="1" applyBorder="1" applyAlignment="1">
      <alignment vertical="center"/>
    </xf>
    <xf numFmtId="0" fontId="0" fillId="0" borderId="57" xfId="0" applyBorder="1" applyAlignment="1">
      <alignment vertical="center"/>
    </xf>
    <xf numFmtId="0" fontId="15"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7" fontId="15" fillId="0" borderId="8" xfId="0" applyNumberFormat="1" applyFont="1" applyBorder="1" applyAlignment="1">
      <alignment horizontal="center" vertical="center"/>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0" fontId="15" fillId="0" borderId="1" xfId="0" applyFont="1" applyBorder="1" applyAlignment="1">
      <alignment vertical="center" shrinkToFit="1"/>
    </xf>
    <xf numFmtId="0" fontId="0" fillId="0" borderId="1" xfId="0" applyBorder="1" applyAlignment="1">
      <alignment vertical="center" shrinkToFit="1"/>
    </xf>
    <xf numFmtId="0" fontId="15" fillId="0" borderId="1" xfId="0" applyFont="1" applyBorder="1" applyAlignment="1">
      <alignment vertical="top" wrapText="1"/>
    </xf>
    <xf numFmtId="0" fontId="0" fillId="0" borderId="1" xfId="0" applyBorder="1" applyAlignment="1">
      <alignment vertical="top" wrapText="1"/>
    </xf>
    <xf numFmtId="0" fontId="15" fillId="0" borderId="1" xfId="0" applyFont="1" applyBorder="1" applyAlignment="1">
      <alignment vertical="center" wrapText="1"/>
    </xf>
    <xf numFmtId="0" fontId="0" fillId="0" borderId="1"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117232</xdr:colOff>
      <xdr:row>0</xdr:row>
      <xdr:rowOff>29307</xdr:rowOff>
    </xdr:from>
    <xdr:to>
      <xdr:col>35</xdr:col>
      <xdr:colOff>43961</xdr:colOff>
      <xdr:row>5</xdr:row>
      <xdr:rowOff>61873</xdr:rowOff>
    </xdr:to>
    <xdr:pic>
      <xdr:nvPicPr>
        <xdr:cNvPr id="2" name="図 1">
          <a:extLst>
            <a:ext uri="{FF2B5EF4-FFF2-40B4-BE49-F238E27FC236}">
              <a16:creationId xmlns:a16="http://schemas.microsoft.com/office/drawing/2014/main" id="{F0B941B9-6F4C-46F8-9BC6-3A6EC871B475}"/>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brightnessContrast bright="52000"/>
                  </a14:imgEffect>
                </a14:imgLayer>
              </a14:imgProps>
            </a:ext>
          </a:extLst>
        </a:blip>
        <a:srcRect t="5385"/>
        <a:stretch/>
      </xdr:blipFill>
      <xdr:spPr>
        <a:xfrm>
          <a:off x="5224097" y="29307"/>
          <a:ext cx="1707172" cy="1937566"/>
        </a:xfrm>
        <a:prstGeom prst="rect">
          <a:avLst/>
        </a:prstGeom>
      </xdr:spPr>
    </xdr:pic>
    <xdr:clientData/>
  </xdr:twoCellAnchor>
  <xdr:twoCellAnchor editAs="oneCell">
    <xdr:from>
      <xdr:col>21</xdr:col>
      <xdr:colOff>7329</xdr:colOff>
      <xdr:row>1</xdr:row>
      <xdr:rowOff>7327</xdr:rowOff>
    </xdr:from>
    <xdr:to>
      <xdr:col>26</xdr:col>
      <xdr:colOff>124558</xdr:colOff>
      <xdr:row>1</xdr:row>
      <xdr:rowOff>219809</xdr:rowOff>
    </xdr:to>
    <xdr:pic>
      <xdr:nvPicPr>
        <xdr:cNvPr id="4" name="図 3">
          <a:extLst>
            <a:ext uri="{FF2B5EF4-FFF2-40B4-BE49-F238E27FC236}">
              <a16:creationId xmlns:a16="http://schemas.microsoft.com/office/drawing/2014/main" id="{C5F9A8EC-EFE4-434C-B002-96CC6F14499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5126" b="17733"/>
        <a:stretch/>
      </xdr:blipFill>
      <xdr:spPr>
        <a:xfrm>
          <a:off x="4125060" y="285750"/>
          <a:ext cx="1106363" cy="212482"/>
        </a:xfrm>
        <a:prstGeom prst="rect">
          <a:avLst/>
        </a:prstGeom>
      </xdr:spPr>
    </xdr:pic>
    <xdr:clientData/>
  </xdr:twoCellAnchor>
  <xdr:twoCellAnchor>
    <xdr:from>
      <xdr:col>19</xdr:col>
      <xdr:colOff>200024</xdr:colOff>
      <xdr:row>0</xdr:row>
      <xdr:rowOff>87923</xdr:rowOff>
    </xdr:from>
    <xdr:to>
      <xdr:col>28</xdr:col>
      <xdr:colOff>9525</xdr:colOff>
      <xdr:row>1</xdr:row>
      <xdr:rowOff>0</xdr:rowOff>
    </xdr:to>
    <xdr:sp macro="" textlink="">
      <xdr:nvSpPr>
        <xdr:cNvPr id="5" name="テキスト ボックス 4">
          <a:extLst>
            <a:ext uri="{FF2B5EF4-FFF2-40B4-BE49-F238E27FC236}">
              <a16:creationId xmlns:a16="http://schemas.microsoft.com/office/drawing/2014/main" id="{76AE27ED-AA93-4324-9748-CA55ED1AA81E}"/>
            </a:ext>
          </a:extLst>
        </xdr:cNvPr>
        <xdr:cNvSpPr txBox="1"/>
      </xdr:nvSpPr>
      <xdr:spPr>
        <a:xfrm>
          <a:off x="3962399" y="87923"/>
          <a:ext cx="1609726" cy="188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latin typeface="メイリオ" panose="020B0604030504040204" pitchFamily="50" charset="-128"/>
              <a:ea typeface="メイリオ" panose="020B0604030504040204" pitchFamily="50" charset="-128"/>
            </a:rPr>
            <a:t>栗原市マスコットキャラクター</a:t>
          </a:r>
        </a:p>
      </xdr:txBody>
    </xdr:sp>
    <xdr:clientData/>
  </xdr:twoCellAnchor>
  <xdr:twoCellAnchor>
    <xdr:from>
      <xdr:col>0</xdr:col>
      <xdr:colOff>0</xdr:colOff>
      <xdr:row>5</xdr:row>
      <xdr:rowOff>29308</xdr:rowOff>
    </xdr:from>
    <xdr:to>
      <xdr:col>35</xdr:col>
      <xdr:colOff>0</xdr:colOff>
      <xdr:row>5</xdr:row>
      <xdr:rowOff>87923</xdr:rowOff>
    </xdr:to>
    <xdr:sp macro="" textlink="">
      <xdr:nvSpPr>
        <xdr:cNvPr id="6" name="正方形/長方形 5">
          <a:extLst>
            <a:ext uri="{FF2B5EF4-FFF2-40B4-BE49-F238E27FC236}">
              <a16:creationId xmlns:a16="http://schemas.microsoft.com/office/drawing/2014/main" id="{B2B1F014-2FDD-40AB-8324-5FF60FBC4027}"/>
            </a:ext>
          </a:extLst>
        </xdr:cNvPr>
        <xdr:cNvSpPr/>
      </xdr:nvSpPr>
      <xdr:spPr>
        <a:xfrm>
          <a:off x="0" y="1934308"/>
          <a:ext cx="6887308" cy="5861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0</xdr:rowOff>
    </xdr:from>
    <xdr:to>
      <xdr:col>17</xdr:col>
      <xdr:colOff>0</xdr:colOff>
      <xdr:row>37</xdr:row>
      <xdr:rowOff>0</xdr:rowOff>
    </xdr:to>
    <xdr:sp macro="" textlink="">
      <xdr:nvSpPr>
        <xdr:cNvPr id="3" name="四角形: 角を丸くする 2">
          <a:extLst>
            <a:ext uri="{FF2B5EF4-FFF2-40B4-BE49-F238E27FC236}">
              <a16:creationId xmlns:a16="http://schemas.microsoft.com/office/drawing/2014/main" id="{C05982E6-8FED-4AD3-A9E0-AA26ACAA7BF0}"/>
            </a:ext>
          </a:extLst>
        </xdr:cNvPr>
        <xdr:cNvSpPr/>
      </xdr:nvSpPr>
      <xdr:spPr>
        <a:xfrm>
          <a:off x="201706" y="7597588"/>
          <a:ext cx="3227294" cy="896471"/>
        </a:xfrm>
        <a:prstGeom prst="roundRect">
          <a:avLst/>
        </a:prstGeom>
        <a:solidFill>
          <a:schemeClr val="bg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r>
            <a:rPr kumimoji="1" lang="ja-JP" altLang="ja-JP" sz="1200" b="1">
              <a:solidFill>
                <a:schemeClr val="tx1"/>
              </a:solidFill>
              <a:effectLst/>
              <a:latin typeface="メイリオ" panose="020B0604030504040204" pitchFamily="50" charset="-128"/>
              <a:ea typeface="メイリオ" panose="020B0604030504040204" pitchFamily="50" charset="-128"/>
              <a:cs typeface="+mn-cs"/>
            </a:rPr>
            <a:t>１　相談会場に出向く必要なし</a:t>
          </a:r>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a:t>
          </a:r>
          <a:endParaRPr lang="ja-JP" altLang="ja-JP" sz="1200" b="1">
            <a:solidFill>
              <a:schemeClr val="tx1"/>
            </a:solidFill>
            <a:effectLst/>
            <a:latin typeface="メイリオ" panose="020B0604030504040204" pitchFamily="50" charset="-128"/>
            <a:ea typeface="メイリオ" panose="020B0604030504040204" pitchFamily="50" charset="-128"/>
          </a:endParaRPr>
        </a:p>
        <a:p>
          <a:pPr>
            <a:lnSpc>
              <a:spcPts val="1400"/>
            </a:lnSpc>
          </a:pPr>
          <a:r>
            <a:rPr kumimoji="1" lang="ja-JP" altLang="ja-JP" sz="900">
              <a:solidFill>
                <a:schemeClr val="tx1"/>
              </a:solidFill>
              <a:effectLst/>
              <a:latin typeface="メイリオ" panose="020B0604030504040204" pitchFamily="50" charset="-128"/>
              <a:ea typeface="メイリオ" panose="020B0604030504040204" pitchFamily="50" charset="-128"/>
              <a:cs typeface="+mn-cs"/>
            </a:rPr>
            <a:t>作成した申告書等は、</a:t>
          </a:r>
          <a:r>
            <a:rPr kumimoji="1" lang="en-US" altLang="ja-JP" sz="900">
              <a:solidFill>
                <a:schemeClr val="tx1"/>
              </a:solidFill>
              <a:effectLst/>
              <a:latin typeface="メイリオ" panose="020B0604030504040204" pitchFamily="50" charset="-128"/>
              <a:ea typeface="メイリオ" panose="020B0604030504040204" pitchFamily="50" charset="-128"/>
              <a:cs typeface="+mn-cs"/>
            </a:rPr>
            <a:t>e-Tax</a:t>
          </a:r>
          <a:r>
            <a:rPr kumimoji="1" lang="ja-JP" altLang="ja-JP" sz="900">
              <a:solidFill>
                <a:schemeClr val="tx1"/>
              </a:solidFill>
              <a:effectLst/>
              <a:latin typeface="メイリオ" panose="020B0604030504040204" pitchFamily="50" charset="-128"/>
              <a:ea typeface="メイリオ" panose="020B0604030504040204" pitchFamily="50" charset="-128"/>
              <a:cs typeface="+mn-cs"/>
            </a:rPr>
            <a:t>を利用して提出できます。</a:t>
          </a:r>
          <a:endParaRPr lang="ja-JP" altLang="ja-JP" sz="900">
            <a:solidFill>
              <a:schemeClr val="tx1"/>
            </a:solidFill>
            <a:effectLst/>
            <a:latin typeface="メイリオ" panose="020B0604030504040204" pitchFamily="50" charset="-128"/>
            <a:ea typeface="メイリオ" panose="020B0604030504040204" pitchFamily="50" charset="-128"/>
          </a:endParaRPr>
        </a:p>
        <a:p>
          <a:pPr>
            <a:lnSpc>
              <a:spcPts val="1400"/>
            </a:lnSpc>
          </a:pPr>
          <a:r>
            <a:rPr kumimoji="1" lang="ja-JP" altLang="ja-JP" sz="900">
              <a:solidFill>
                <a:schemeClr val="tx1"/>
              </a:solidFill>
              <a:effectLst/>
              <a:latin typeface="メイリオ" panose="020B0604030504040204" pitchFamily="50" charset="-128"/>
              <a:ea typeface="メイリオ" panose="020B0604030504040204" pitchFamily="50" charset="-128"/>
              <a:cs typeface="+mn-cs"/>
            </a:rPr>
            <a:t>また、印刷して郵送等により提出することもできます。</a:t>
          </a:r>
          <a:endParaRPr lang="ja-JP" altLang="ja-JP" sz="900">
            <a:solidFill>
              <a:schemeClr val="tx1"/>
            </a:solidFill>
            <a:effectLst/>
            <a:latin typeface="メイリオ" panose="020B0604030504040204" pitchFamily="50" charset="-128"/>
            <a:ea typeface="メイリオ" panose="020B0604030504040204" pitchFamily="50" charset="-128"/>
          </a:endParaRPr>
        </a:p>
        <a:p>
          <a:pPr algn="l"/>
          <a:endParaRPr kumimoji="1" lang="ja-JP" altLang="en-US" sz="1100">
            <a:solidFill>
              <a:schemeClr val="tx1"/>
            </a:solidFill>
          </a:endParaRPr>
        </a:p>
      </xdr:txBody>
    </xdr:sp>
    <xdr:clientData/>
  </xdr:twoCellAnchor>
  <xdr:twoCellAnchor>
    <xdr:from>
      <xdr:col>18</xdr:col>
      <xdr:colOff>0</xdr:colOff>
      <xdr:row>33</xdr:row>
      <xdr:rowOff>0</xdr:rowOff>
    </xdr:from>
    <xdr:to>
      <xdr:col>34</xdr:col>
      <xdr:colOff>0</xdr:colOff>
      <xdr:row>37</xdr:row>
      <xdr:rowOff>0</xdr:rowOff>
    </xdr:to>
    <xdr:sp macro="" textlink="">
      <xdr:nvSpPr>
        <xdr:cNvPr id="4" name="四角形: 角を丸くする 3">
          <a:extLst>
            <a:ext uri="{FF2B5EF4-FFF2-40B4-BE49-F238E27FC236}">
              <a16:creationId xmlns:a16="http://schemas.microsoft.com/office/drawing/2014/main" id="{E8B6ED46-1DA4-4AAE-9B37-3E315CB56C82}"/>
            </a:ext>
          </a:extLst>
        </xdr:cNvPr>
        <xdr:cNvSpPr/>
      </xdr:nvSpPr>
      <xdr:spPr>
        <a:xfrm>
          <a:off x="3630706" y="7597588"/>
          <a:ext cx="3227294" cy="896471"/>
        </a:xfrm>
        <a:prstGeom prst="roundRect">
          <a:avLst/>
        </a:prstGeom>
        <a:solidFill>
          <a:schemeClr val="bg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２</a:t>
          </a:r>
          <a:r>
            <a:rPr kumimoji="1" lang="ja-JP" altLang="ja-JP" sz="1200" b="1">
              <a:solidFill>
                <a:schemeClr val="tx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いつでも利用可能！</a:t>
          </a:r>
          <a:endParaRPr lang="ja-JP" altLang="ja-JP" sz="1200" b="1">
            <a:solidFill>
              <a:schemeClr val="tx1"/>
            </a:solidFill>
            <a:effectLst/>
            <a:latin typeface="メイリオ" panose="020B0604030504040204" pitchFamily="50" charset="-128"/>
            <a:ea typeface="メイリオ" panose="020B0604030504040204" pitchFamily="50" charset="-128"/>
          </a:endParaRPr>
        </a:p>
        <a:p>
          <a:pPr>
            <a:lnSpc>
              <a:spcPts val="1400"/>
            </a:lnSpc>
          </a:pPr>
          <a:r>
            <a:rPr kumimoji="1" lang="ja-JP" altLang="en-US" sz="900">
              <a:solidFill>
                <a:schemeClr val="tx1"/>
              </a:solidFill>
              <a:effectLst/>
              <a:latin typeface="メイリオ" panose="020B0604030504040204" pitchFamily="50" charset="-128"/>
              <a:ea typeface="メイリオ" panose="020B0604030504040204" pitchFamily="50" charset="-128"/>
              <a:cs typeface="+mn-cs"/>
            </a:rPr>
            <a:t>確定申告期間中は、</a:t>
          </a:r>
          <a:r>
            <a:rPr kumimoji="1" lang="en-US" altLang="ja-JP" sz="900">
              <a:solidFill>
                <a:schemeClr val="tx1"/>
              </a:solidFill>
              <a:effectLst/>
              <a:latin typeface="メイリオ" panose="020B0604030504040204" pitchFamily="50" charset="-128"/>
              <a:ea typeface="メイリオ" panose="020B0604030504040204" pitchFamily="50" charset="-128"/>
              <a:cs typeface="+mn-cs"/>
            </a:rPr>
            <a:t>24</a:t>
          </a:r>
          <a:r>
            <a:rPr kumimoji="1" lang="ja-JP" altLang="en-US" sz="900">
              <a:solidFill>
                <a:schemeClr val="tx1"/>
              </a:solidFill>
              <a:effectLst/>
              <a:latin typeface="メイリオ" panose="020B0604030504040204" pitchFamily="50" charset="-128"/>
              <a:ea typeface="メイリオ" panose="020B0604030504040204" pitchFamily="50" charset="-128"/>
              <a:cs typeface="+mn-cs"/>
            </a:rPr>
            <a:t>時間いつでもご利用いただけます。（メンテナンス時間を除く）</a:t>
          </a:r>
          <a:endParaRPr lang="ja-JP" altLang="ja-JP" sz="900">
            <a:solidFill>
              <a:schemeClr val="tx1"/>
            </a:solidFill>
            <a:effectLst/>
            <a:latin typeface="メイリオ" panose="020B0604030504040204" pitchFamily="50" charset="-128"/>
            <a:ea typeface="メイリオ" panose="020B0604030504040204" pitchFamily="50" charset="-128"/>
          </a:endParaRPr>
        </a:p>
        <a:p>
          <a:pPr algn="l"/>
          <a:endParaRPr kumimoji="1" lang="ja-JP" altLang="en-US" sz="1100">
            <a:solidFill>
              <a:schemeClr val="tx1"/>
            </a:solidFill>
          </a:endParaRPr>
        </a:p>
      </xdr:txBody>
    </xdr:sp>
    <xdr:clientData/>
  </xdr:twoCellAnchor>
  <xdr:twoCellAnchor>
    <xdr:from>
      <xdr:col>1</xdr:col>
      <xdr:colOff>0</xdr:colOff>
      <xdr:row>38</xdr:row>
      <xdr:rowOff>0</xdr:rowOff>
    </xdr:from>
    <xdr:to>
      <xdr:col>17</xdr:col>
      <xdr:colOff>0</xdr:colOff>
      <xdr:row>42</xdr:row>
      <xdr:rowOff>0</xdr:rowOff>
    </xdr:to>
    <xdr:sp macro="" textlink="">
      <xdr:nvSpPr>
        <xdr:cNvPr id="5" name="四角形: 角を丸くする 4">
          <a:extLst>
            <a:ext uri="{FF2B5EF4-FFF2-40B4-BE49-F238E27FC236}">
              <a16:creationId xmlns:a16="http://schemas.microsoft.com/office/drawing/2014/main" id="{8CEC0F53-F410-4174-AD3B-7D272355173D}"/>
            </a:ext>
          </a:extLst>
        </xdr:cNvPr>
        <xdr:cNvSpPr/>
      </xdr:nvSpPr>
      <xdr:spPr>
        <a:xfrm>
          <a:off x="201706" y="8718176"/>
          <a:ext cx="3227294" cy="896471"/>
        </a:xfrm>
        <a:prstGeom prst="roundRect">
          <a:avLst/>
        </a:prstGeom>
        <a:solidFill>
          <a:schemeClr val="bg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３</a:t>
          </a:r>
          <a:r>
            <a:rPr kumimoji="1" lang="ja-JP" altLang="ja-JP" sz="1200" b="1">
              <a:solidFill>
                <a:schemeClr val="tx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自動で税額を計算！</a:t>
          </a:r>
          <a:endParaRPr lang="ja-JP" altLang="ja-JP" sz="1200" b="1">
            <a:solidFill>
              <a:schemeClr val="tx1"/>
            </a:solidFill>
            <a:effectLst/>
            <a:latin typeface="メイリオ" panose="020B0604030504040204" pitchFamily="50" charset="-128"/>
            <a:ea typeface="メイリオ" panose="020B0604030504040204" pitchFamily="50" charset="-128"/>
          </a:endParaRPr>
        </a:p>
        <a:p>
          <a:pPr>
            <a:lnSpc>
              <a:spcPts val="1400"/>
            </a:lnSpc>
          </a:pPr>
          <a:r>
            <a:rPr kumimoji="1" lang="ja-JP" altLang="en-US" sz="900">
              <a:solidFill>
                <a:schemeClr val="tx1"/>
              </a:solidFill>
              <a:effectLst/>
              <a:latin typeface="メイリオ" panose="020B0604030504040204" pitchFamily="50" charset="-128"/>
              <a:ea typeface="メイリオ" panose="020B0604030504040204" pitchFamily="50" charset="-128"/>
              <a:cs typeface="+mn-cs"/>
            </a:rPr>
            <a:t>収入金額や控除金額などを入力することで、自動で税額を計算できます</a:t>
          </a:r>
          <a:r>
            <a:rPr kumimoji="1" lang="ja-JP" altLang="ja-JP" sz="900">
              <a:solidFill>
                <a:schemeClr val="tx1"/>
              </a:solidFill>
              <a:effectLst/>
              <a:latin typeface="メイリオ" panose="020B0604030504040204" pitchFamily="50" charset="-128"/>
              <a:ea typeface="メイリオ" panose="020B0604030504040204" pitchFamily="50" charset="-128"/>
              <a:cs typeface="+mn-cs"/>
            </a:rPr>
            <a:t>。</a:t>
          </a:r>
          <a:endParaRPr lang="ja-JP" altLang="ja-JP" sz="900">
            <a:solidFill>
              <a:schemeClr val="tx1"/>
            </a:solidFill>
            <a:effectLst/>
            <a:latin typeface="メイリオ" panose="020B0604030504040204" pitchFamily="50" charset="-128"/>
            <a:ea typeface="メイリオ" panose="020B0604030504040204" pitchFamily="50" charset="-128"/>
          </a:endParaRPr>
        </a:p>
        <a:p>
          <a:pPr algn="l"/>
          <a:endParaRPr kumimoji="1" lang="ja-JP" altLang="en-US" sz="1100">
            <a:solidFill>
              <a:schemeClr val="tx1"/>
            </a:solidFill>
          </a:endParaRPr>
        </a:p>
      </xdr:txBody>
    </xdr:sp>
    <xdr:clientData/>
  </xdr:twoCellAnchor>
  <xdr:twoCellAnchor>
    <xdr:from>
      <xdr:col>18</xdr:col>
      <xdr:colOff>0</xdr:colOff>
      <xdr:row>38</xdr:row>
      <xdr:rowOff>0</xdr:rowOff>
    </xdr:from>
    <xdr:to>
      <xdr:col>34</xdr:col>
      <xdr:colOff>0</xdr:colOff>
      <xdr:row>42</xdr:row>
      <xdr:rowOff>0</xdr:rowOff>
    </xdr:to>
    <xdr:sp macro="" textlink="">
      <xdr:nvSpPr>
        <xdr:cNvPr id="6" name="四角形: 角を丸くする 5">
          <a:extLst>
            <a:ext uri="{FF2B5EF4-FFF2-40B4-BE49-F238E27FC236}">
              <a16:creationId xmlns:a16="http://schemas.microsoft.com/office/drawing/2014/main" id="{C30F0E60-EBA1-4244-BF9E-BFF1E9287894}"/>
            </a:ext>
          </a:extLst>
        </xdr:cNvPr>
        <xdr:cNvSpPr/>
      </xdr:nvSpPr>
      <xdr:spPr>
        <a:xfrm>
          <a:off x="3630706" y="8718176"/>
          <a:ext cx="3227294" cy="896471"/>
        </a:xfrm>
        <a:prstGeom prst="roundRect">
          <a:avLst/>
        </a:prstGeom>
        <a:solidFill>
          <a:schemeClr val="bg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４</a:t>
          </a:r>
          <a:r>
            <a:rPr kumimoji="1" lang="ja-JP" altLang="ja-JP" sz="1200" b="1">
              <a:solidFill>
                <a:schemeClr val="tx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tx1"/>
              </a:solidFill>
              <a:effectLst/>
              <a:latin typeface="メイリオ" panose="020B0604030504040204" pitchFamily="50" charset="-128"/>
              <a:ea typeface="メイリオ" panose="020B0604030504040204" pitchFamily="50" charset="-128"/>
              <a:cs typeface="+mn-cs"/>
            </a:rPr>
            <a:t>前年データが利用可能！</a:t>
          </a:r>
          <a:endParaRPr lang="ja-JP" altLang="ja-JP" sz="1200" b="1">
            <a:solidFill>
              <a:schemeClr val="tx1"/>
            </a:solidFill>
            <a:effectLst/>
            <a:latin typeface="メイリオ" panose="020B0604030504040204" pitchFamily="50" charset="-128"/>
            <a:ea typeface="メイリオ" panose="020B0604030504040204" pitchFamily="50" charset="-128"/>
          </a:endParaRPr>
        </a:p>
        <a:p>
          <a:pPr>
            <a:lnSpc>
              <a:spcPts val="1400"/>
            </a:lnSpc>
          </a:pPr>
          <a:r>
            <a:rPr kumimoji="1" lang="ja-JP" altLang="en-US" sz="900">
              <a:solidFill>
                <a:schemeClr val="tx1"/>
              </a:solidFill>
              <a:effectLst/>
              <a:latin typeface="メイリオ" panose="020B0604030504040204" pitchFamily="50" charset="-128"/>
              <a:ea typeface="メイリオ" panose="020B0604030504040204" pitchFamily="50" charset="-128"/>
              <a:cs typeface="+mn-cs"/>
            </a:rPr>
            <a:t>作成した申告書等のデータを保存しておけば、翌年の申告で利用できます</a:t>
          </a:r>
          <a:r>
            <a:rPr kumimoji="1" lang="ja-JP" altLang="ja-JP" sz="900">
              <a:solidFill>
                <a:schemeClr val="tx1"/>
              </a:solidFill>
              <a:effectLst/>
              <a:latin typeface="メイリオ" panose="020B0604030504040204" pitchFamily="50" charset="-128"/>
              <a:ea typeface="メイリオ" panose="020B0604030504040204" pitchFamily="50" charset="-128"/>
              <a:cs typeface="+mn-cs"/>
            </a:rPr>
            <a:t>。</a:t>
          </a:r>
          <a:endParaRPr lang="ja-JP" altLang="ja-JP" sz="900">
            <a:solidFill>
              <a:schemeClr val="tx1"/>
            </a:solidFill>
            <a:effectLst/>
            <a:latin typeface="メイリオ" panose="020B0604030504040204" pitchFamily="50" charset="-128"/>
            <a:ea typeface="メイリオ" panose="020B0604030504040204" pitchFamily="50" charset="-128"/>
          </a:endParaRPr>
        </a:p>
        <a:p>
          <a:pPr algn="l"/>
          <a:endParaRPr kumimoji="1" lang="ja-JP" altLang="en-US" sz="1100">
            <a:solidFill>
              <a:schemeClr val="tx1"/>
            </a:solidFill>
          </a:endParaRPr>
        </a:p>
      </xdr:txBody>
    </xdr:sp>
    <xdr:clientData/>
  </xdr:twoCellAnchor>
  <xdr:twoCellAnchor>
    <xdr:from>
      <xdr:col>23</xdr:col>
      <xdr:colOff>100853</xdr:colOff>
      <xdr:row>43</xdr:row>
      <xdr:rowOff>0</xdr:rowOff>
    </xdr:from>
    <xdr:to>
      <xdr:col>30</xdr:col>
      <xdr:colOff>0</xdr:colOff>
      <xdr:row>44</xdr:row>
      <xdr:rowOff>0</xdr:rowOff>
    </xdr:to>
    <xdr:sp macro="" textlink="">
      <xdr:nvSpPr>
        <xdr:cNvPr id="7" name="四角形: 角を丸くする 6">
          <a:extLst>
            <a:ext uri="{FF2B5EF4-FFF2-40B4-BE49-F238E27FC236}">
              <a16:creationId xmlns:a16="http://schemas.microsoft.com/office/drawing/2014/main" id="{D6D1BB7D-8281-4817-A43F-D388731D1933}"/>
            </a:ext>
          </a:extLst>
        </xdr:cNvPr>
        <xdr:cNvSpPr/>
      </xdr:nvSpPr>
      <xdr:spPr>
        <a:xfrm>
          <a:off x="4740088" y="9446559"/>
          <a:ext cx="1311088" cy="313765"/>
        </a:xfrm>
        <a:prstGeom prst="roundRect">
          <a:avLst/>
        </a:prstGeom>
        <a:solidFill>
          <a:schemeClr val="bg1"/>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ctr" anchorCtr="0"/>
        <a:lstStyle/>
        <a:p>
          <a:pPr algn="ctr"/>
          <a:r>
            <a:rPr kumimoji="1" lang="ja-JP" altLang="en-US" sz="1200">
              <a:solidFill>
                <a:schemeClr val="tx1"/>
              </a:solidFill>
              <a:effectLst/>
              <a:latin typeface="メイリオ" panose="020B0604030504040204" pitchFamily="50" charset="-128"/>
              <a:ea typeface="メイリオ" panose="020B0604030504040204" pitchFamily="50" charset="-128"/>
              <a:cs typeface="+mn-cs"/>
            </a:rPr>
            <a:t>作成コーナー</a:t>
          </a:r>
          <a:endParaRPr kumimoji="1" lang="ja-JP" altLang="en-US" sz="1100">
            <a:solidFill>
              <a:schemeClr val="tx1"/>
            </a:solidFill>
          </a:endParaRPr>
        </a:p>
      </xdr:txBody>
    </xdr:sp>
    <xdr:clientData/>
  </xdr:twoCellAnchor>
  <xdr:twoCellAnchor>
    <xdr:from>
      <xdr:col>31</xdr:col>
      <xdr:colOff>0</xdr:colOff>
      <xdr:row>43</xdr:row>
      <xdr:rowOff>0</xdr:rowOff>
    </xdr:from>
    <xdr:to>
      <xdr:col>33</xdr:col>
      <xdr:colOff>201705</xdr:colOff>
      <xdr:row>44</xdr:row>
      <xdr:rowOff>0</xdr:rowOff>
    </xdr:to>
    <xdr:sp macro="" textlink="">
      <xdr:nvSpPr>
        <xdr:cNvPr id="8" name="四角形: 角を丸くする 7">
          <a:extLst>
            <a:ext uri="{FF2B5EF4-FFF2-40B4-BE49-F238E27FC236}">
              <a16:creationId xmlns:a16="http://schemas.microsoft.com/office/drawing/2014/main" id="{F6BE552E-738F-4F2D-A194-40D4AFA5A9FE}"/>
            </a:ext>
          </a:extLst>
        </xdr:cNvPr>
        <xdr:cNvSpPr/>
      </xdr:nvSpPr>
      <xdr:spPr>
        <a:xfrm>
          <a:off x="6252882" y="9446559"/>
          <a:ext cx="605117" cy="313765"/>
        </a:xfrm>
        <a:prstGeom prst="roundRect">
          <a:avLst/>
        </a:prstGeom>
        <a:solidFill>
          <a:schemeClr val="bg1">
            <a:lumMod val="8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ctr" anchorCtr="0"/>
        <a:lstStyle/>
        <a:p>
          <a:pPr algn="ctr">
            <a:lnSpc>
              <a:spcPts val="1200"/>
            </a:lnSpc>
          </a:pPr>
          <a:r>
            <a:rPr kumimoji="1" lang="ja-JP" altLang="en-US" sz="1050">
              <a:solidFill>
                <a:schemeClr val="tx1"/>
              </a:solidFill>
              <a:effectLst/>
              <a:latin typeface="メイリオ" panose="020B0604030504040204" pitchFamily="50" charset="-128"/>
              <a:ea typeface="メイリオ" panose="020B0604030504040204" pitchFamily="50" charset="-128"/>
              <a:cs typeface="+mn-cs"/>
            </a:rPr>
            <a:t>検索</a:t>
          </a:r>
          <a:endParaRPr kumimoji="1" lang="ja-JP" altLang="en-US" sz="1000">
            <a:solidFill>
              <a:schemeClr val="tx1"/>
            </a:solidFill>
          </a:endParaRPr>
        </a:p>
      </xdr:txBody>
    </xdr:sp>
    <xdr:clientData/>
  </xdr:twoCellAnchor>
  <xdr:twoCellAnchor>
    <xdr:from>
      <xdr:col>33</xdr:col>
      <xdr:colOff>123392</xdr:colOff>
      <xdr:row>43</xdr:row>
      <xdr:rowOff>227046</xdr:rowOff>
    </xdr:from>
    <xdr:to>
      <xdr:col>34</xdr:col>
      <xdr:colOff>28142</xdr:colOff>
      <xdr:row>45</xdr:row>
      <xdr:rowOff>8277</xdr:rowOff>
    </xdr:to>
    <xdr:sp macro="" textlink="">
      <xdr:nvSpPr>
        <xdr:cNvPr id="9" name="矢印: 右 8">
          <a:extLst>
            <a:ext uri="{FF2B5EF4-FFF2-40B4-BE49-F238E27FC236}">
              <a16:creationId xmlns:a16="http://schemas.microsoft.com/office/drawing/2014/main" id="{633ACC83-0A03-43A9-9F36-013141F40F88}"/>
            </a:ext>
          </a:extLst>
        </xdr:cNvPr>
        <xdr:cNvSpPr/>
      </xdr:nvSpPr>
      <xdr:spPr>
        <a:xfrm rot="13500000">
          <a:off x="6639740" y="9544610"/>
          <a:ext cx="198650" cy="103654"/>
        </a:xfrm>
        <a:prstGeom prst="rightArrow">
          <a:avLst>
            <a:gd name="adj1" fmla="val 50000"/>
            <a:gd name="adj2" fmla="val 15270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0</xdr:rowOff>
    </xdr:from>
    <xdr:to>
      <xdr:col>34</xdr:col>
      <xdr:colOff>186963</xdr:colOff>
      <xdr:row>2</xdr:row>
      <xdr:rowOff>58615</xdr:rowOff>
    </xdr:to>
    <xdr:sp macro="" textlink="">
      <xdr:nvSpPr>
        <xdr:cNvPr id="10" name="正方形/長方形 9">
          <a:extLst>
            <a:ext uri="{FF2B5EF4-FFF2-40B4-BE49-F238E27FC236}">
              <a16:creationId xmlns:a16="http://schemas.microsoft.com/office/drawing/2014/main" id="{D9690686-4191-4BB7-B9CF-69572C30E0B5}"/>
            </a:ext>
          </a:extLst>
        </xdr:cNvPr>
        <xdr:cNvSpPr/>
      </xdr:nvSpPr>
      <xdr:spPr>
        <a:xfrm>
          <a:off x="0" y="361293"/>
          <a:ext cx="6887308" cy="586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CA8C8-2F94-454B-B349-D0E0D3AFCFF2}">
  <sheetPr>
    <tabColor rgb="FF00B0F0"/>
  </sheetPr>
  <dimension ref="A1:BA146"/>
  <sheetViews>
    <sheetView showZeros="0" view="pageBreakPreview" topLeftCell="A132" zoomScale="110" zoomScaleNormal="100" zoomScaleSheetLayoutView="110" workbookViewId="0">
      <selection activeCell="AI141" sqref="AI141"/>
    </sheetView>
  </sheetViews>
  <sheetFormatPr defaultRowHeight="21.75" customHeight="1" x14ac:dyDescent="0.15"/>
  <cols>
    <col min="1" max="1" width="4.25" style="1" customWidth="1"/>
    <col min="2" max="2" width="0.5" style="1" customWidth="1"/>
    <col min="3" max="36" width="2.625" style="1" customWidth="1"/>
    <col min="37" max="38" width="9" style="1"/>
    <col min="39" max="39" width="10" style="1" bestFit="1" customWidth="1"/>
    <col min="40" max="40" width="10.25" style="1" bestFit="1" customWidth="1"/>
    <col min="41" max="41" width="11.5" style="1" bestFit="1" customWidth="1"/>
    <col min="42" max="16384" width="9" style="1"/>
  </cols>
  <sheetData>
    <row r="1" spans="1:35" ht="21.75" customHeight="1" x14ac:dyDescent="0.15">
      <c r="A1" s="34" t="s">
        <v>362</v>
      </c>
      <c r="AI1" s="33"/>
    </row>
    <row r="3" spans="1:35" ht="21.75" customHeight="1" x14ac:dyDescent="0.15">
      <c r="A3" s="243">
        <v>2020</v>
      </c>
      <c r="B3" s="244"/>
      <c r="C3" s="244"/>
      <c r="D3" s="244"/>
      <c r="E3" s="244"/>
      <c r="F3" s="244"/>
      <c r="G3" s="244"/>
      <c r="H3" s="31" t="s">
        <v>105</v>
      </c>
      <c r="I3" s="31"/>
      <c r="K3" s="247">
        <f>DATE(A3,12,31)</f>
        <v>44196</v>
      </c>
      <c r="L3" s="248"/>
      <c r="M3" s="248"/>
      <c r="N3" s="248"/>
      <c r="O3" s="248"/>
      <c r="P3" s="248"/>
      <c r="Q3" s="249"/>
      <c r="R3" s="249"/>
    </row>
    <row r="4" spans="1:35" ht="35.25" x14ac:dyDescent="0.15">
      <c r="A4" s="32" t="s">
        <v>106</v>
      </c>
    </row>
    <row r="5" spans="1:35" ht="48.75" x14ac:dyDescent="0.15">
      <c r="A5" s="35" t="s">
        <v>114</v>
      </c>
    </row>
    <row r="7" spans="1:35" ht="21.75" customHeight="1" x14ac:dyDescent="0.15">
      <c r="A7" s="135" t="s">
        <v>214</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1:35" ht="21.75" customHeight="1" x14ac:dyDescent="0.15">
      <c r="A8" s="1" t="s">
        <v>108</v>
      </c>
    </row>
    <row r="9" spans="1:35" ht="21.75" customHeight="1" x14ac:dyDescent="0.15">
      <c r="A9" s="135" t="s">
        <v>278</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row>
    <row r="10" spans="1:35" ht="21.75" customHeight="1" x14ac:dyDescent="0.15">
      <c r="A10" s="135" t="s">
        <v>327</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row>
    <row r="11" spans="1:35" ht="21.75" customHeight="1" x14ac:dyDescent="0.15">
      <c r="A11" s="135" t="s">
        <v>353</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row>
    <row r="12" spans="1:35" ht="21.75" customHeight="1" x14ac:dyDescent="0.15">
      <c r="A12" s="245" t="s">
        <v>107</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row>
    <row r="13" spans="1:35" ht="21.75" customHeight="1" x14ac:dyDescent="0.15">
      <c r="A13" s="135" t="s">
        <v>328</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row>
    <row r="14" spans="1:35" ht="21.75" customHeight="1" x14ac:dyDescent="0.15">
      <c r="A14" s="135" t="s">
        <v>268</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row>
    <row r="15" spans="1:35" ht="21.75" customHeight="1" x14ac:dyDescent="0.15">
      <c r="A15" s="135" t="s">
        <v>266</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row>
    <row r="16" spans="1:35" ht="21.75" customHeight="1" x14ac:dyDescent="0.15">
      <c r="A16" s="135" t="s">
        <v>267</v>
      </c>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row>
    <row r="17" spans="1:35" ht="21.75" customHeight="1" x14ac:dyDescent="0.15">
      <c r="A17" s="245" t="s">
        <v>123</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row>
    <row r="18" spans="1:35" ht="21.75" customHeight="1" x14ac:dyDescent="0.15">
      <c r="A18" s="135" t="s">
        <v>126</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row>
    <row r="19" spans="1:35" ht="21.75" customHeight="1" x14ac:dyDescent="0.15">
      <c r="A19" s="135" t="s">
        <v>125</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row>
    <row r="20" spans="1:35" ht="21.75" customHeight="1" x14ac:dyDescent="0.15">
      <c r="A20" s="135" t="s">
        <v>124</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row>
    <row r="21" spans="1:35" ht="21.75" customHeight="1" x14ac:dyDescent="0.15">
      <c r="A21" s="141" t="s">
        <v>89</v>
      </c>
      <c r="C21" s="234" t="s">
        <v>103</v>
      </c>
      <c r="D21" s="235"/>
      <c r="E21" s="235"/>
      <c r="F21" s="235"/>
      <c r="G21" s="235"/>
      <c r="H21" s="235"/>
      <c r="I21" s="235"/>
      <c r="J21" s="235"/>
      <c r="K21" s="235"/>
      <c r="L21" s="235"/>
      <c r="M21" s="235"/>
      <c r="N21" s="235"/>
      <c r="O21" s="235"/>
      <c r="P21" s="235"/>
      <c r="Q21" s="236" t="s">
        <v>104</v>
      </c>
      <c r="R21" s="196"/>
      <c r="S21" s="196"/>
      <c r="T21" s="196"/>
      <c r="U21" s="196"/>
      <c r="V21" s="196"/>
      <c r="W21" s="196"/>
      <c r="X21" s="196"/>
      <c r="Y21" s="196"/>
      <c r="Z21" s="196"/>
      <c r="AA21" s="196"/>
      <c r="AB21" s="196"/>
      <c r="AC21" s="196"/>
      <c r="AD21" s="196"/>
      <c r="AE21" s="196"/>
      <c r="AF21" s="196"/>
      <c r="AG21" s="196"/>
      <c r="AH21" s="196"/>
      <c r="AI21" s="197"/>
    </row>
    <row r="22" spans="1:35" ht="21.75" customHeight="1" x14ac:dyDescent="0.15">
      <c r="A22" s="142"/>
      <c r="C22" s="4" t="s">
        <v>0</v>
      </c>
      <c r="D22" s="5"/>
      <c r="E22" s="5"/>
      <c r="F22" s="5"/>
      <c r="G22" s="5"/>
      <c r="H22" s="5"/>
      <c r="I22" s="5"/>
      <c r="J22" s="137">
        <f>SUM(AC22:AH24)</f>
        <v>0</v>
      </c>
      <c r="K22" s="137"/>
      <c r="L22" s="137"/>
      <c r="M22" s="137"/>
      <c r="N22" s="137"/>
      <c r="O22" s="137"/>
      <c r="P22" s="5" t="s">
        <v>57</v>
      </c>
      <c r="Q22" s="36" t="s">
        <v>4</v>
      </c>
      <c r="R22" s="16" t="s">
        <v>58</v>
      </c>
      <c r="S22" s="16"/>
      <c r="T22" s="16"/>
      <c r="U22" s="138"/>
      <c r="V22" s="138"/>
      <c r="W22" s="138"/>
      <c r="X22" s="138"/>
      <c r="Y22" s="138"/>
      <c r="Z22" s="138"/>
      <c r="AA22" s="16" t="s">
        <v>66</v>
      </c>
      <c r="AB22" s="16"/>
      <c r="AC22" s="138"/>
      <c r="AD22" s="138"/>
      <c r="AE22" s="138"/>
      <c r="AF22" s="138"/>
      <c r="AG22" s="138"/>
      <c r="AH22" s="138"/>
      <c r="AI22" s="48" t="s">
        <v>57</v>
      </c>
    </row>
    <row r="23" spans="1:35" ht="21.75" customHeight="1" x14ac:dyDescent="0.15">
      <c r="A23" s="142"/>
      <c r="C23" s="7"/>
      <c r="D23" s="8"/>
      <c r="E23" s="8"/>
      <c r="F23" s="8"/>
      <c r="G23" s="8"/>
      <c r="H23" s="8"/>
      <c r="I23" s="8"/>
      <c r="J23" s="8"/>
      <c r="K23" s="8"/>
      <c r="L23" s="8"/>
      <c r="M23" s="8"/>
      <c r="N23" s="8"/>
      <c r="O23" s="8"/>
      <c r="P23" s="8"/>
      <c r="Q23" s="37" t="s">
        <v>4</v>
      </c>
      <c r="R23" s="18" t="s">
        <v>59</v>
      </c>
      <c r="S23" s="18"/>
      <c r="T23" s="18"/>
      <c r="U23" s="139"/>
      <c r="V23" s="139"/>
      <c r="W23" s="139"/>
      <c r="X23" s="139"/>
      <c r="Y23" s="139"/>
      <c r="Z23" s="139"/>
      <c r="AA23" s="18" t="s">
        <v>67</v>
      </c>
      <c r="AB23" s="18"/>
      <c r="AC23" s="139"/>
      <c r="AD23" s="139"/>
      <c r="AE23" s="139"/>
      <c r="AF23" s="139"/>
      <c r="AG23" s="139"/>
      <c r="AH23" s="139"/>
      <c r="AI23" s="52" t="s">
        <v>57</v>
      </c>
    </row>
    <row r="24" spans="1:35" ht="21.75" customHeight="1" x14ac:dyDescent="0.15">
      <c r="A24" s="142"/>
      <c r="C24" s="10"/>
      <c r="D24" s="11"/>
      <c r="E24" s="11"/>
      <c r="F24" s="11"/>
      <c r="G24" s="11"/>
      <c r="H24" s="11"/>
      <c r="I24" s="11"/>
      <c r="J24" s="11"/>
      <c r="K24" s="11"/>
      <c r="L24" s="11"/>
      <c r="M24" s="11"/>
      <c r="N24" s="11"/>
      <c r="O24" s="11"/>
      <c r="P24" s="11"/>
      <c r="Q24" s="38" t="s">
        <v>4</v>
      </c>
      <c r="R24" s="20" t="s">
        <v>60</v>
      </c>
      <c r="S24" s="20"/>
      <c r="T24" s="20"/>
      <c r="U24" s="20"/>
      <c r="V24" s="20"/>
      <c r="W24" s="20"/>
      <c r="X24" s="20"/>
      <c r="Y24" s="20"/>
      <c r="Z24" s="20"/>
      <c r="AA24" s="20"/>
      <c r="AB24" s="20"/>
      <c r="AC24" s="140"/>
      <c r="AD24" s="140"/>
      <c r="AE24" s="140"/>
      <c r="AF24" s="140"/>
      <c r="AG24" s="140"/>
      <c r="AH24" s="140"/>
      <c r="AI24" s="49" t="s">
        <v>57</v>
      </c>
    </row>
    <row r="25" spans="1:35" ht="21.75" customHeight="1" x14ac:dyDescent="0.15">
      <c r="A25" s="142"/>
      <c r="C25" s="4" t="s">
        <v>2</v>
      </c>
      <c r="D25" s="5"/>
      <c r="E25" s="5"/>
      <c r="F25" s="5"/>
      <c r="G25" s="5"/>
      <c r="H25" s="5"/>
      <c r="I25" s="5"/>
      <c r="J25" s="137">
        <f>SUM(AC25:AH27)</f>
        <v>0</v>
      </c>
      <c r="K25" s="137"/>
      <c r="L25" s="137"/>
      <c r="M25" s="137"/>
      <c r="N25" s="137"/>
      <c r="O25" s="137"/>
      <c r="P25" s="5" t="s">
        <v>57</v>
      </c>
      <c r="Q25" s="36" t="s">
        <v>4</v>
      </c>
      <c r="R25" s="16" t="s">
        <v>58</v>
      </c>
      <c r="S25" s="16"/>
      <c r="T25" s="16"/>
      <c r="U25" s="138"/>
      <c r="V25" s="138"/>
      <c r="W25" s="138"/>
      <c r="X25" s="138"/>
      <c r="Y25" s="138"/>
      <c r="Z25" s="138"/>
      <c r="AA25" s="16" t="s">
        <v>66</v>
      </c>
      <c r="AB25" s="16"/>
      <c r="AC25" s="138"/>
      <c r="AD25" s="138"/>
      <c r="AE25" s="138"/>
      <c r="AF25" s="138"/>
      <c r="AG25" s="138"/>
      <c r="AH25" s="138"/>
      <c r="AI25" s="48" t="s">
        <v>57</v>
      </c>
    </row>
    <row r="26" spans="1:35" ht="21.75" customHeight="1" x14ac:dyDescent="0.15">
      <c r="A26" s="142"/>
      <c r="C26" s="7"/>
      <c r="D26" s="8"/>
      <c r="E26" s="8"/>
      <c r="F26" s="8"/>
      <c r="G26" s="8"/>
      <c r="H26" s="8"/>
      <c r="I26" s="8"/>
      <c r="J26" s="8"/>
      <c r="K26" s="8"/>
      <c r="L26" s="8"/>
      <c r="M26" s="8"/>
      <c r="N26" s="8"/>
      <c r="O26" s="8"/>
      <c r="P26" s="8"/>
      <c r="Q26" s="37" t="s">
        <v>4</v>
      </c>
      <c r="R26" s="18" t="s">
        <v>59</v>
      </c>
      <c r="S26" s="18"/>
      <c r="T26" s="18"/>
      <c r="U26" s="139"/>
      <c r="V26" s="139"/>
      <c r="W26" s="139"/>
      <c r="X26" s="139"/>
      <c r="Y26" s="139"/>
      <c r="Z26" s="139"/>
      <c r="AA26" s="18" t="s">
        <v>67</v>
      </c>
      <c r="AB26" s="18"/>
      <c r="AC26" s="139"/>
      <c r="AD26" s="139"/>
      <c r="AE26" s="139"/>
      <c r="AF26" s="139"/>
      <c r="AG26" s="139"/>
      <c r="AH26" s="139"/>
      <c r="AI26" s="52" t="s">
        <v>57</v>
      </c>
    </row>
    <row r="27" spans="1:35" ht="21.75" customHeight="1" x14ac:dyDescent="0.15">
      <c r="A27" s="142"/>
      <c r="C27" s="10"/>
      <c r="D27" s="11"/>
      <c r="E27" s="11"/>
      <c r="F27" s="11"/>
      <c r="G27" s="11"/>
      <c r="H27" s="11"/>
      <c r="I27" s="11"/>
      <c r="J27" s="11"/>
      <c r="K27" s="11"/>
      <c r="L27" s="11"/>
      <c r="M27" s="11"/>
      <c r="N27" s="11"/>
      <c r="O27" s="11"/>
      <c r="P27" s="11"/>
      <c r="Q27" s="38" t="s">
        <v>4</v>
      </c>
      <c r="R27" s="20" t="s">
        <v>60</v>
      </c>
      <c r="S27" s="20"/>
      <c r="T27" s="20"/>
      <c r="U27" s="20"/>
      <c r="V27" s="20"/>
      <c r="W27" s="20"/>
      <c r="X27" s="20"/>
      <c r="Y27" s="20"/>
      <c r="Z27" s="20"/>
      <c r="AA27" s="20"/>
      <c r="AB27" s="20"/>
      <c r="AC27" s="140"/>
      <c r="AD27" s="140"/>
      <c r="AE27" s="140"/>
      <c r="AF27" s="140"/>
      <c r="AG27" s="140"/>
      <c r="AH27" s="140"/>
      <c r="AI27" s="49" t="s">
        <v>57</v>
      </c>
    </row>
    <row r="28" spans="1:35" ht="21.75" customHeight="1" x14ac:dyDescent="0.15">
      <c r="A28" s="142"/>
      <c r="C28" s="4" t="s">
        <v>3</v>
      </c>
      <c r="D28" s="5"/>
      <c r="E28" s="5"/>
      <c r="F28" s="5"/>
      <c r="G28" s="5"/>
      <c r="H28" s="5"/>
      <c r="I28" s="5"/>
      <c r="J28" s="137">
        <f>SUM(AC28:AH37)</f>
        <v>0</v>
      </c>
      <c r="K28" s="137"/>
      <c r="L28" s="137"/>
      <c r="M28" s="137"/>
      <c r="N28" s="137"/>
      <c r="O28" s="137"/>
      <c r="P28" s="5" t="s">
        <v>57</v>
      </c>
      <c r="Q28" s="36" t="s">
        <v>4</v>
      </c>
      <c r="R28" s="16" t="s">
        <v>276</v>
      </c>
      <c r="S28" s="16"/>
      <c r="T28" s="16"/>
      <c r="U28" s="16"/>
      <c r="V28" s="16"/>
      <c r="W28" s="16"/>
      <c r="X28" s="16"/>
      <c r="Y28" s="16"/>
      <c r="Z28" s="16"/>
      <c r="AA28" s="16"/>
      <c r="AB28" s="16"/>
      <c r="AC28" s="138"/>
      <c r="AD28" s="138"/>
      <c r="AE28" s="138"/>
      <c r="AF28" s="138"/>
      <c r="AG28" s="138"/>
      <c r="AH28" s="138"/>
      <c r="AI28" s="48" t="s">
        <v>57</v>
      </c>
    </row>
    <row r="29" spans="1:35" ht="21.75" customHeight="1" x14ac:dyDescent="0.15">
      <c r="A29" s="142"/>
      <c r="C29" s="7"/>
      <c r="D29" s="8"/>
      <c r="E29" s="8"/>
      <c r="F29" s="8"/>
      <c r="G29" s="8"/>
      <c r="H29" s="8"/>
      <c r="I29" s="8"/>
      <c r="J29" s="8"/>
      <c r="K29" s="8"/>
      <c r="L29" s="8"/>
      <c r="M29" s="8"/>
      <c r="N29" s="8"/>
      <c r="O29" s="8"/>
      <c r="P29" s="8"/>
      <c r="Q29" s="37" t="s">
        <v>4</v>
      </c>
      <c r="R29" s="18" t="s">
        <v>61</v>
      </c>
      <c r="S29" s="18"/>
      <c r="T29" s="18"/>
      <c r="U29" s="18"/>
      <c r="V29" s="18"/>
      <c r="W29" s="18"/>
      <c r="X29" s="18"/>
      <c r="Y29" s="18"/>
      <c r="Z29" s="18"/>
      <c r="AA29" s="18"/>
      <c r="AB29" s="18"/>
      <c r="AC29" s="139"/>
      <c r="AD29" s="139"/>
      <c r="AE29" s="139"/>
      <c r="AF29" s="139"/>
      <c r="AG29" s="139"/>
      <c r="AH29" s="139"/>
      <c r="AI29" s="52" t="s">
        <v>57</v>
      </c>
    </row>
    <row r="30" spans="1:35" ht="21.75" customHeight="1" x14ac:dyDescent="0.15">
      <c r="A30" s="142"/>
      <c r="C30" s="7"/>
      <c r="D30" s="8"/>
      <c r="E30" s="8"/>
      <c r="F30" s="8"/>
      <c r="G30" s="8"/>
      <c r="H30" s="8"/>
      <c r="I30" s="8"/>
      <c r="J30" s="8"/>
      <c r="K30" s="8"/>
      <c r="L30" s="8"/>
      <c r="M30" s="8"/>
      <c r="N30" s="8"/>
      <c r="O30" s="8"/>
      <c r="P30" s="8"/>
      <c r="Q30" s="37" t="s">
        <v>4</v>
      </c>
      <c r="R30" s="18" t="s">
        <v>62</v>
      </c>
      <c r="S30" s="18"/>
      <c r="T30" s="18"/>
      <c r="U30" s="18"/>
      <c r="V30" s="18"/>
      <c r="W30" s="18"/>
      <c r="X30" s="18"/>
      <c r="Y30" s="18"/>
      <c r="Z30" s="18"/>
      <c r="AA30" s="18"/>
      <c r="AB30" s="18"/>
      <c r="AC30" s="139"/>
      <c r="AD30" s="139"/>
      <c r="AE30" s="139"/>
      <c r="AF30" s="139"/>
      <c r="AG30" s="139"/>
      <c r="AH30" s="139"/>
      <c r="AI30" s="52" t="s">
        <v>57</v>
      </c>
    </row>
    <row r="31" spans="1:35" ht="21.75" customHeight="1" x14ac:dyDescent="0.15">
      <c r="A31" s="142"/>
      <c r="C31" s="7"/>
      <c r="D31" s="8"/>
      <c r="E31" s="8"/>
      <c r="F31" s="8"/>
      <c r="G31" s="8"/>
      <c r="H31" s="8"/>
      <c r="I31" s="8"/>
      <c r="J31" s="8"/>
      <c r="K31" s="8"/>
      <c r="L31" s="8"/>
      <c r="M31" s="8"/>
      <c r="N31" s="8"/>
      <c r="O31" s="8"/>
      <c r="P31" s="8"/>
      <c r="Q31" s="37" t="s">
        <v>4</v>
      </c>
      <c r="R31" s="18" t="s">
        <v>63</v>
      </c>
      <c r="S31" s="18"/>
      <c r="T31" s="18"/>
      <c r="U31" s="18"/>
      <c r="V31" s="18"/>
      <c r="W31" s="18"/>
      <c r="X31" s="18"/>
      <c r="Y31" s="18"/>
      <c r="Z31" s="18"/>
      <c r="AA31" s="18"/>
      <c r="AB31" s="18"/>
      <c r="AC31" s="139"/>
      <c r="AD31" s="139"/>
      <c r="AE31" s="139"/>
      <c r="AF31" s="139"/>
      <c r="AG31" s="139"/>
      <c r="AH31" s="139"/>
      <c r="AI31" s="52" t="s">
        <v>57</v>
      </c>
    </row>
    <row r="32" spans="1:35" ht="21.75" customHeight="1" x14ac:dyDescent="0.15">
      <c r="A32" s="142"/>
      <c r="C32" s="7"/>
      <c r="D32" s="8"/>
      <c r="E32" s="8"/>
      <c r="F32" s="8"/>
      <c r="G32" s="8"/>
      <c r="H32" s="8"/>
      <c r="I32" s="8"/>
      <c r="J32" s="8"/>
      <c r="K32" s="8"/>
      <c r="L32" s="8"/>
      <c r="M32" s="8"/>
      <c r="N32" s="8"/>
      <c r="O32" s="8"/>
      <c r="P32" s="8"/>
      <c r="Q32" s="37" t="s">
        <v>4</v>
      </c>
      <c r="R32" s="18" t="s">
        <v>64</v>
      </c>
      <c r="S32" s="18"/>
      <c r="T32" s="18"/>
      <c r="U32" s="18"/>
      <c r="V32" s="18"/>
      <c r="W32" s="18"/>
      <c r="X32" s="18"/>
      <c r="Y32" s="18"/>
      <c r="Z32" s="18"/>
      <c r="AA32" s="18"/>
      <c r="AB32" s="18"/>
      <c r="AC32" s="139"/>
      <c r="AD32" s="139"/>
      <c r="AE32" s="139"/>
      <c r="AF32" s="139"/>
      <c r="AG32" s="139"/>
      <c r="AH32" s="139"/>
      <c r="AI32" s="52" t="s">
        <v>57</v>
      </c>
    </row>
    <row r="33" spans="1:35" ht="21.75" customHeight="1" x14ac:dyDescent="0.15">
      <c r="A33" s="142"/>
      <c r="C33" s="7"/>
      <c r="D33" s="8"/>
      <c r="E33" s="8"/>
      <c r="F33" s="8"/>
      <c r="G33" s="8"/>
      <c r="H33" s="8"/>
      <c r="I33" s="8"/>
      <c r="J33" s="8"/>
      <c r="K33" s="8"/>
      <c r="L33" s="8"/>
      <c r="M33" s="8"/>
      <c r="N33" s="8"/>
      <c r="O33" s="8"/>
      <c r="P33" s="8"/>
      <c r="Q33" s="37" t="s">
        <v>4</v>
      </c>
      <c r="R33" s="18" t="s">
        <v>65</v>
      </c>
      <c r="S33" s="18"/>
      <c r="T33" s="18"/>
      <c r="U33" s="18"/>
      <c r="V33" s="18"/>
      <c r="W33" s="18"/>
      <c r="X33" s="18"/>
      <c r="Y33" s="18"/>
      <c r="Z33" s="18"/>
      <c r="AA33" s="18"/>
      <c r="AB33" s="18"/>
      <c r="AC33" s="139"/>
      <c r="AD33" s="139"/>
      <c r="AE33" s="139"/>
      <c r="AF33" s="139"/>
      <c r="AG33" s="139"/>
      <c r="AH33" s="139"/>
      <c r="AI33" s="52" t="s">
        <v>57</v>
      </c>
    </row>
    <row r="34" spans="1:35" ht="21.75" customHeight="1" x14ac:dyDescent="0.15">
      <c r="A34" s="142"/>
      <c r="C34" s="7"/>
      <c r="D34" s="8"/>
      <c r="E34" s="8"/>
      <c r="F34" s="8"/>
      <c r="G34" s="8"/>
      <c r="H34" s="8"/>
      <c r="I34" s="8"/>
      <c r="J34" s="8"/>
      <c r="K34" s="8"/>
      <c r="L34" s="8"/>
      <c r="M34" s="8"/>
      <c r="N34" s="8"/>
      <c r="O34" s="8"/>
      <c r="P34" s="8"/>
      <c r="Q34" s="37" t="s">
        <v>4</v>
      </c>
      <c r="R34" s="18" t="s">
        <v>122</v>
      </c>
      <c r="S34" s="18"/>
      <c r="T34" s="18"/>
      <c r="U34" s="18"/>
      <c r="V34" s="18"/>
      <c r="W34" s="18"/>
      <c r="X34" s="18"/>
      <c r="Y34" s="18"/>
      <c r="Z34" s="18"/>
      <c r="AA34" s="18"/>
      <c r="AB34" s="18"/>
      <c r="AC34" s="139"/>
      <c r="AD34" s="139"/>
      <c r="AE34" s="139"/>
      <c r="AF34" s="139"/>
      <c r="AG34" s="139"/>
      <c r="AH34" s="139"/>
      <c r="AI34" s="52" t="s">
        <v>57</v>
      </c>
    </row>
    <row r="35" spans="1:35" ht="21.75" customHeight="1" x14ac:dyDescent="0.15">
      <c r="A35" s="142"/>
      <c r="C35" s="7"/>
      <c r="D35" s="8"/>
      <c r="E35" s="8"/>
      <c r="F35" s="8"/>
      <c r="G35" s="8"/>
      <c r="H35" s="8"/>
      <c r="I35" s="8"/>
      <c r="J35" s="8"/>
      <c r="K35" s="8"/>
      <c r="L35" s="8"/>
      <c r="M35" s="8"/>
      <c r="N35" s="8"/>
      <c r="O35" s="8"/>
      <c r="P35" s="8"/>
      <c r="Q35" s="37" t="s">
        <v>4</v>
      </c>
      <c r="R35" s="18" t="s">
        <v>373</v>
      </c>
      <c r="S35" s="18"/>
      <c r="T35" s="18"/>
      <c r="U35" s="18"/>
      <c r="V35" s="18"/>
      <c r="W35" s="18"/>
      <c r="X35" s="18"/>
      <c r="Y35" s="18"/>
      <c r="Z35" s="18"/>
      <c r="AA35" s="18"/>
      <c r="AB35" s="18"/>
      <c r="AC35" s="139"/>
      <c r="AD35" s="139"/>
      <c r="AE35" s="139"/>
      <c r="AF35" s="139"/>
      <c r="AG35" s="139"/>
      <c r="AH35" s="139"/>
      <c r="AI35" s="52" t="s">
        <v>57</v>
      </c>
    </row>
    <row r="36" spans="1:35" ht="21.75" customHeight="1" x14ac:dyDescent="0.15">
      <c r="A36" s="142"/>
      <c r="C36" s="7"/>
      <c r="D36" s="8"/>
      <c r="E36" s="8"/>
      <c r="F36" s="8"/>
      <c r="G36" s="8"/>
      <c r="H36" s="8"/>
      <c r="I36" s="8"/>
      <c r="J36" s="8"/>
      <c r="K36" s="8"/>
      <c r="L36" s="8"/>
      <c r="M36" s="8"/>
      <c r="N36" s="8"/>
      <c r="O36" s="8"/>
      <c r="P36" s="8"/>
      <c r="Q36" s="37" t="s">
        <v>4</v>
      </c>
      <c r="R36" s="134" t="s">
        <v>374</v>
      </c>
      <c r="S36" s="133"/>
      <c r="T36" s="133"/>
      <c r="U36" s="133"/>
      <c r="V36" s="133"/>
      <c r="W36" s="133"/>
      <c r="X36" s="133"/>
      <c r="Y36" s="133"/>
      <c r="Z36" s="133"/>
      <c r="AA36" s="133"/>
      <c r="AB36" s="18"/>
      <c r="AC36" s="139"/>
      <c r="AD36" s="139"/>
      <c r="AE36" s="139"/>
      <c r="AF36" s="139"/>
      <c r="AG36" s="139"/>
      <c r="AH36" s="139"/>
      <c r="AI36" s="52" t="s">
        <v>57</v>
      </c>
    </row>
    <row r="37" spans="1:35" ht="21.75" customHeight="1" x14ac:dyDescent="0.15">
      <c r="A37" s="143"/>
      <c r="C37" s="10"/>
      <c r="D37" s="11"/>
      <c r="E37" s="11"/>
      <c r="F37" s="11"/>
      <c r="G37" s="11"/>
      <c r="H37" s="11"/>
      <c r="I37" s="11"/>
      <c r="J37" s="11"/>
      <c r="K37" s="11"/>
      <c r="L37" s="11"/>
      <c r="M37" s="11"/>
      <c r="N37" s="11"/>
      <c r="O37" s="11"/>
      <c r="P37" s="11"/>
      <c r="Q37" s="38" t="s">
        <v>4</v>
      </c>
      <c r="R37" s="147"/>
      <c r="S37" s="259"/>
      <c r="T37" s="259"/>
      <c r="U37" s="259"/>
      <c r="V37" s="259"/>
      <c r="W37" s="259"/>
      <c r="X37" s="259"/>
      <c r="Y37" s="259"/>
      <c r="Z37" s="259"/>
      <c r="AA37" s="259"/>
      <c r="AB37" s="20"/>
      <c r="AC37" s="140"/>
      <c r="AD37" s="140"/>
      <c r="AE37" s="140"/>
      <c r="AF37" s="140"/>
      <c r="AG37" s="140"/>
      <c r="AH37" s="140"/>
      <c r="AI37" s="49" t="s">
        <v>57</v>
      </c>
    </row>
    <row r="38" spans="1:35" ht="3" customHeight="1" x14ac:dyDescent="0.15"/>
    <row r="39" spans="1:35" ht="3" customHeight="1" x14ac:dyDescent="0.15"/>
    <row r="40" spans="1:35" ht="21" customHeight="1" x14ac:dyDescent="0.15">
      <c r="A40" s="141" t="s">
        <v>90</v>
      </c>
      <c r="C40" s="195" t="s">
        <v>103</v>
      </c>
      <c r="D40" s="196"/>
      <c r="E40" s="196"/>
      <c r="F40" s="196"/>
      <c r="G40" s="196"/>
      <c r="H40" s="196"/>
      <c r="I40" s="196"/>
      <c r="J40" s="196"/>
      <c r="K40" s="196"/>
      <c r="L40" s="196"/>
      <c r="M40" s="196"/>
      <c r="N40" s="196"/>
      <c r="O40" s="196"/>
      <c r="P40" s="196"/>
      <c r="Q40" s="236" t="s">
        <v>104</v>
      </c>
      <c r="R40" s="196"/>
      <c r="S40" s="196"/>
      <c r="T40" s="196"/>
      <c r="U40" s="196"/>
      <c r="V40" s="196"/>
      <c r="W40" s="196"/>
      <c r="X40" s="196"/>
      <c r="Y40" s="196"/>
      <c r="Z40" s="196"/>
      <c r="AA40" s="196"/>
      <c r="AB40" s="196"/>
      <c r="AC40" s="196"/>
      <c r="AD40" s="196"/>
      <c r="AE40" s="196"/>
      <c r="AF40" s="196"/>
      <c r="AG40" s="196"/>
      <c r="AH40" s="196"/>
      <c r="AI40" s="197"/>
    </row>
    <row r="41" spans="1:35" ht="21" customHeight="1" x14ac:dyDescent="0.15">
      <c r="A41" s="142"/>
      <c r="C41" s="4" t="s">
        <v>5</v>
      </c>
      <c r="D41" s="5"/>
      <c r="E41" s="5"/>
      <c r="F41" s="5"/>
      <c r="G41" s="5"/>
      <c r="H41" s="5"/>
      <c r="I41" s="5"/>
      <c r="J41" s="137">
        <f>SUM(AC41:AH42)</f>
        <v>0</v>
      </c>
      <c r="K41" s="137"/>
      <c r="L41" s="137"/>
      <c r="M41" s="137"/>
      <c r="N41" s="137"/>
      <c r="O41" s="137"/>
      <c r="P41" s="5" t="s">
        <v>57</v>
      </c>
      <c r="Q41" s="36" t="s">
        <v>4</v>
      </c>
      <c r="R41" s="148" t="s">
        <v>68</v>
      </c>
      <c r="S41" s="149"/>
      <c r="T41" s="149"/>
      <c r="U41" s="16" t="s">
        <v>259</v>
      </c>
      <c r="V41" s="146"/>
      <c r="W41" s="146"/>
      <c r="X41" s="146"/>
      <c r="Y41" s="146"/>
      <c r="Z41" s="146"/>
      <c r="AA41" s="146"/>
      <c r="AB41" s="16" t="s">
        <v>260</v>
      </c>
      <c r="AC41" s="138"/>
      <c r="AD41" s="138"/>
      <c r="AE41" s="138"/>
      <c r="AF41" s="138"/>
      <c r="AG41" s="138"/>
      <c r="AH41" s="138"/>
      <c r="AI41" s="48" t="s">
        <v>57</v>
      </c>
    </row>
    <row r="42" spans="1:35" ht="21" customHeight="1" x14ac:dyDescent="0.15">
      <c r="A42" s="142"/>
      <c r="C42" s="10"/>
      <c r="D42" s="11"/>
      <c r="E42" s="11"/>
      <c r="F42" s="11"/>
      <c r="G42" s="11"/>
      <c r="H42" s="11"/>
      <c r="I42" s="11"/>
      <c r="J42" s="11"/>
      <c r="K42" s="11"/>
      <c r="L42" s="11"/>
      <c r="M42" s="11"/>
      <c r="N42" s="11"/>
      <c r="O42" s="11"/>
      <c r="P42" s="11"/>
      <c r="Q42" s="38" t="s">
        <v>4</v>
      </c>
      <c r="R42" s="150" t="s">
        <v>68</v>
      </c>
      <c r="S42" s="151"/>
      <c r="T42" s="151"/>
      <c r="U42" s="20" t="s">
        <v>259</v>
      </c>
      <c r="V42" s="147"/>
      <c r="W42" s="147"/>
      <c r="X42" s="147"/>
      <c r="Y42" s="147"/>
      <c r="Z42" s="147"/>
      <c r="AA42" s="147"/>
      <c r="AB42" s="20" t="s">
        <v>260</v>
      </c>
      <c r="AC42" s="140"/>
      <c r="AD42" s="140"/>
      <c r="AE42" s="140"/>
      <c r="AF42" s="140"/>
      <c r="AG42" s="140"/>
      <c r="AH42" s="140"/>
      <c r="AI42" s="49" t="s">
        <v>57</v>
      </c>
    </row>
    <row r="43" spans="1:35" ht="21" customHeight="1" x14ac:dyDescent="0.15">
      <c r="A43" s="142"/>
      <c r="C43" s="4" t="s">
        <v>6</v>
      </c>
      <c r="D43" s="5"/>
      <c r="E43" s="5"/>
      <c r="F43" s="5"/>
      <c r="G43" s="5"/>
      <c r="H43" s="5"/>
      <c r="I43" s="5"/>
      <c r="J43" s="137">
        <f>SUM(AC44:AH48)</f>
        <v>0</v>
      </c>
      <c r="K43" s="137"/>
      <c r="L43" s="137"/>
      <c r="M43" s="137"/>
      <c r="N43" s="137"/>
      <c r="O43" s="137"/>
      <c r="P43" s="5" t="s">
        <v>57</v>
      </c>
      <c r="Q43" s="36" t="s">
        <v>4</v>
      </c>
      <c r="R43" s="5" t="s">
        <v>69</v>
      </c>
      <c r="S43" s="5"/>
      <c r="T43" s="5"/>
      <c r="U43" s="5"/>
      <c r="V43" s="5"/>
      <c r="W43" s="5"/>
      <c r="X43" s="5"/>
      <c r="Y43" s="5"/>
      <c r="Z43" s="5"/>
      <c r="AA43" s="5"/>
      <c r="AB43" s="5"/>
      <c r="AC43" s="5"/>
      <c r="AD43" s="5"/>
      <c r="AE43" s="5"/>
      <c r="AF43" s="5"/>
      <c r="AG43" s="5"/>
      <c r="AH43" s="5"/>
      <c r="AI43" s="50"/>
    </row>
    <row r="44" spans="1:35" ht="21" customHeight="1" x14ac:dyDescent="0.15">
      <c r="A44" s="142"/>
      <c r="C44" s="7"/>
      <c r="D44" s="8"/>
      <c r="E44" s="8"/>
      <c r="F44" s="8"/>
      <c r="G44" s="8"/>
      <c r="H44" s="8"/>
      <c r="I44" s="8"/>
      <c r="J44" s="8"/>
      <c r="K44" s="8"/>
      <c r="L44" s="8"/>
      <c r="M44" s="8"/>
      <c r="N44" s="8"/>
      <c r="O44" s="8"/>
      <c r="P44" s="8"/>
      <c r="Q44" s="39"/>
      <c r="R44" s="152" t="s">
        <v>68</v>
      </c>
      <c r="S44" s="153"/>
      <c r="T44" s="153"/>
      <c r="U44" s="22" t="s">
        <v>259</v>
      </c>
      <c r="V44" s="144"/>
      <c r="W44" s="144"/>
      <c r="X44" s="144"/>
      <c r="Y44" s="144"/>
      <c r="Z44" s="144"/>
      <c r="AA44" s="144"/>
      <c r="AB44" s="22" t="s">
        <v>260</v>
      </c>
      <c r="AC44" s="145"/>
      <c r="AD44" s="145"/>
      <c r="AE44" s="145"/>
      <c r="AF44" s="145"/>
      <c r="AG44" s="145"/>
      <c r="AH44" s="145"/>
      <c r="AI44" s="51" t="s">
        <v>57</v>
      </c>
    </row>
    <row r="45" spans="1:35" ht="21" customHeight="1" x14ac:dyDescent="0.15">
      <c r="A45" s="142"/>
      <c r="C45" s="7"/>
      <c r="D45" s="8"/>
      <c r="E45" s="8"/>
      <c r="F45" s="8"/>
      <c r="G45" s="8"/>
      <c r="H45" s="8"/>
      <c r="I45" s="8"/>
      <c r="J45" s="8"/>
      <c r="K45" s="8"/>
      <c r="L45" s="8"/>
      <c r="M45" s="8"/>
      <c r="N45" s="8"/>
      <c r="O45" s="8"/>
      <c r="P45" s="8"/>
      <c r="Q45" s="39"/>
      <c r="R45" s="250" t="s">
        <v>68</v>
      </c>
      <c r="S45" s="251"/>
      <c r="T45" s="251"/>
      <c r="U45" s="18" t="s">
        <v>259</v>
      </c>
      <c r="V45" s="155"/>
      <c r="W45" s="155"/>
      <c r="X45" s="155"/>
      <c r="Y45" s="155"/>
      <c r="Z45" s="155"/>
      <c r="AA45" s="155"/>
      <c r="AB45" s="18" t="s">
        <v>260</v>
      </c>
      <c r="AC45" s="139"/>
      <c r="AD45" s="139"/>
      <c r="AE45" s="139"/>
      <c r="AF45" s="139"/>
      <c r="AG45" s="139"/>
      <c r="AH45" s="139"/>
      <c r="AI45" s="52" t="s">
        <v>57</v>
      </c>
    </row>
    <row r="46" spans="1:35" ht="21" customHeight="1" x14ac:dyDescent="0.15">
      <c r="A46" s="142"/>
      <c r="C46" s="7"/>
      <c r="D46" s="8"/>
      <c r="E46" s="8"/>
      <c r="F46" s="8"/>
      <c r="G46" s="8"/>
      <c r="H46" s="8"/>
      <c r="I46" s="8"/>
      <c r="J46" s="8"/>
      <c r="K46" s="8"/>
      <c r="L46" s="8"/>
      <c r="M46" s="8"/>
      <c r="N46" s="8"/>
      <c r="O46" s="8"/>
      <c r="P46" s="8"/>
      <c r="Q46" s="37" t="s">
        <v>4</v>
      </c>
      <c r="R46" s="18" t="s">
        <v>70</v>
      </c>
      <c r="S46" s="18"/>
      <c r="T46" s="18"/>
      <c r="U46" s="18"/>
      <c r="V46" s="18"/>
      <c r="W46" s="18"/>
      <c r="X46" s="18"/>
      <c r="Y46" s="18"/>
      <c r="Z46" s="18"/>
      <c r="AA46" s="18"/>
      <c r="AB46" s="18"/>
      <c r="AC46" s="139"/>
      <c r="AD46" s="139"/>
      <c r="AE46" s="139"/>
      <c r="AF46" s="139"/>
      <c r="AG46" s="139"/>
      <c r="AH46" s="139"/>
      <c r="AI46" s="52" t="s">
        <v>57</v>
      </c>
    </row>
    <row r="47" spans="1:35" ht="21" customHeight="1" x14ac:dyDescent="0.15">
      <c r="A47" s="142"/>
      <c r="C47" s="7"/>
      <c r="D47" s="8"/>
      <c r="E47" s="8"/>
      <c r="F47" s="8"/>
      <c r="G47" s="8"/>
      <c r="H47" s="8"/>
      <c r="I47" s="8"/>
      <c r="J47" s="8"/>
      <c r="K47" s="8"/>
      <c r="L47" s="8"/>
      <c r="M47" s="8"/>
      <c r="N47" s="8"/>
      <c r="O47" s="8"/>
      <c r="P47" s="8"/>
      <c r="Q47" s="37" t="s">
        <v>4</v>
      </c>
      <c r="R47" s="18" t="s">
        <v>127</v>
      </c>
      <c r="S47" s="18"/>
      <c r="T47" s="18"/>
      <c r="U47" s="18"/>
      <c r="V47" s="18"/>
      <c r="W47" s="18"/>
      <c r="X47" s="18"/>
      <c r="Y47" s="18"/>
      <c r="Z47" s="18"/>
      <c r="AA47" s="18"/>
      <c r="AB47" s="18"/>
      <c r="AC47" s="139"/>
      <c r="AD47" s="139"/>
      <c r="AE47" s="139"/>
      <c r="AF47" s="139"/>
      <c r="AG47" s="139"/>
      <c r="AH47" s="139"/>
      <c r="AI47" s="52" t="s">
        <v>57</v>
      </c>
    </row>
    <row r="48" spans="1:35" ht="21" customHeight="1" x14ac:dyDescent="0.15">
      <c r="A48" s="142"/>
      <c r="C48" s="10"/>
      <c r="D48" s="11"/>
      <c r="E48" s="11"/>
      <c r="F48" s="11"/>
      <c r="G48" s="11"/>
      <c r="H48" s="11"/>
      <c r="I48" s="11"/>
      <c r="J48" s="11"/>
      <c r="K48" s="11"/>
      <c r="L48" s="11"/>
      <c r="M48" s="11"/>
      <c r="N48" s="11"/>
      <c r="O48" s="11"/>
      <c r="P48" s="11"/>
      <c r="Q48" s="38" t="s">
        <v>4</v>
      </c>
      <c r="R48" s="20" t="s">
        <v>60</v>
      </c>
      <c r="S48" s="20"/>
      <c r="T48" s="20"/>
      <c r="U48" s="20"/>
      <c r="V48" s="20"/>
      <c r="W48" s="20"/>
      <c r="X48" s="20"/>
      <c r="Y48" s="20"/>
      <c r="Z48" s="20"/>
      <c r="AA48" s="20"/>
      <c r="AB48" s="20"/>
      <c r="AC48" s="140"/>
      <c r="AD48" s="140"/>
      <c r="AE48" s="140"/>
      <c r="AF48" s="140"/>
      <c r="AG48" s="140"/>
      <c r="AH48" s="140"/>
      <c r="AI48" s="49" t="s">
        <v>57</v>
      </c>
    </row>
    <row r="49" spans="1:35" ht="21" customHeight="1" x14ac:dyDescent="0.15">
      <c r="A49" s="142"/>
      <c r="C49" s="4" t="s">
        <v>7</v>
      </c>
      <c r="D49" s="5"/>
      <c r="E49" s="5"/>
      <c r="F49" s="5"/>
      <c r="G49" s="5"/>
      <c r="H49" s="5"/>
      <c r="I49" s="5"/>
      <c r="J49" s="137">
        <f>SUM(AC49:AH50)</f>
        <v>0</v>
      </c>
      <c r="K49" s="137"/>
      <c r="L49" s="137"/>
      <c r="M49" s="137"/>
      <c r="N49" s="137"/>
      <c r="O49" s="137"/>
      <c r="P49" s="5" t="s">
        <v>57</v>
      </c>
      <c r="Q49" s="36" t="s">
        <v>4</v>
      </c>
      <c r="R49" s="16" t="s">
        <v>71</v>
      </c>
      <c r="S49" s="16"/>
      <c r="T49" s="16"/>
      <c r="U49" s="16"/>
      <c r="V49" s="16"/>
      <c r="W49" s="16"/>
      <c r="X49" s="16"/>
      <c r="Y49" s="16"/>
      <c r="Z49" s="16"/>
      <c r="AA49" s="16"/>
      <c r="AB49" s="16"/>
      <c r="AC49" s="138"/>
      <c r="AD49" s="138"/>
      <c r="AE49" s="138"/>
      <c r="AF49" s="138"/>
      <c r="AG49" s="138"/>
      <c r="AH49" s="138"/>
      <c r="AI49" s="48" t="s">
        <v>57</v>
      </c>
    </row>
    <row r="50" spans="1:35" ht="21" customHeight="1" x14ac:dyDescent="0.15">
      <c r="A50" s="142"/>
      <c r="C50" s="10"/>
      <c r="D50" s="11"/>
      <c r="E50" s="11"/>
      <c r="F50" s="11"/>
      <c r="G50" s="11"/>
      <c r="H50" s="11"/>
      <c r="I50" s="11"/>
      <c r="J50" s="11"/>
      <c r="K50" s="11"/>
      <c r="L50" s="11"/>
      <c r="M50" s="11"/>
      <c r="N50" s="11"/>
      <c r="O50" s="11"/>
      <c r="P50" s="11"/>
      <c r="Q50" s="38" t="s">
        <v>4</v>
      </c>
      <c r="R50" s="20" t="s">
        <v>72</v>
      </c>
      <c r="S50" s="20"/>
      <c r="T50" s="20"/>
      <c r="U50" s="20"/>
      <c r="V50" s="20"/>
      <c r="W50" s="20"/>
      <c r="X50" s="20"/>
      <c r="Y50" s="20"/>
      <c r="Z50" s="20"/>
      <c r="AA50" s="20"/>
      <c r="AB50" s="20"/>
      <c r="AC50" s="140"/>
      <c r="AD50" s="140"/>
      <c r="AE50" s="140"/>
      <c r="AF50" s="140"/>
      <c r="AG50" s="140"/>
      <c r="AH50" s="140"/>
      <c r="AI50" s="49" t="s">
        <v>57</v>
      </c>
    </row>
    <row r="51" spans="1:35" ht="21" customHeight="1" x14ac:dyDescent="0.15">
      <c r="A51" s="142"/>
      <c r="C51" s="4" t="s">
        <v>8</v>
      </c>
      <c r="D51" s="5"/>
      <c r="E51" s="5"/>
      <c r="F51" s="5"/>
      <c r="G51" s="5"/>
      <c r="H51" s="5"/>
      <c r="I51" s="5"/>
      <c r="J51" s="137">
        <f>SUM(AC52:AH54)</f>
        <v>0</v>
      </c>
      <c r="K51" s="137"/>
      <c r="L51" s="137"/>
      <c r="M51" s="137"/>
      <c r="N51" s="137"/>
      <c r="O51" s="137"/>
      <c r="P51" s="5" t="s">
        <v>57</v>
      </c>
      <c r="Q51" s="40" t="s">
        <v>17</v>
      </c>
      <c r="R51" s="5"/>
      <c r="S51" s="5"/>
      <c r="T51" s="5"/>
      <c r="U51" s="5"/>
      <c r="V51" s="5"/>
      <c r="W51" s="5"/>
      <c r="X51" s="5"/>
      <c r="Y51" s="5"/>
      <c r="Z51" s="5"/>
      <c r="AA51" s="5"/>
      <c r="AB51" s="5"/>
      <c r="AC51" s="5"/>
      <c r="AD51" s="5"/>
      <c r="AE51" s="5"/>
      <c r="AF51" s="5"/>
      <c r="AG51" s="5"/>
      <c r="AH51" s="5"/>
      <c r="AI51" s="50"/>
    </row>
    <row r="52" spans="1:35" ht="21" customHeight="1" x14ac:dyDescent="0.15">
      <c r="A52" s="142"/>
      <c r="C52" s="7"/>
      <c r="D52" s="8"/>
      <c r="E52" s="8"/>
      <c r="F52" s="8"/>
      <c r="G52" s="8"/>
      <c r="H52" s="8"/>
      <c r="I52" s="8"/>
      <c r="J52" s="8"/>
      <c r="K52" s="8"/>
      <c r="L52" s="8"/>
      <c r="M52" s="8"/>
      <c r="N52" s="8"/>
      <c r="O52" s="8"/>
      <c r="P52" s="8"/>
      <c r="Q52" s="37" t="s">
        <v>4</v>
      </c>
      <c r="R52" s="22" t="s">
        <v>73</v>
      </c>
      <c r="S52" s="22"/>
      <c r="T52" s="22"/>
      <c r="U52" s="22"/>
      <c r="V52" s="22"/>
      <c r="W52" s="22"/>
      <c r="X52" s="22"/>
      <c r="Y52" s="22"/>
      <c r="Z52" s="22"/>
      <c r="AA52" s="22"/>
      <c r="AB52" s="22"/>
      <c r="AC52" s="145"/>
      <c r="AD52" s="145"/>
      <c r="AE52" s="145"/>
      <c r="AF52" s="145"/>
      <c r="AG52" s="145"/>
      <c r="AH52" s="145"/>
      <c r="AI52" s="51" t="s">
        <v>57</v>
      </c>
    </row>
    <row r="53" spans="1:35" ht="21" customHeight="1" x14ac:dyDescent="0.15">
      <c r="A53" s="142"/>
      <c r="C53" s="7"/>
      <c r="D53" s="8"/>
      <c r="E53" s="8"/>
      <c r="F53" s="8"/>
      <c r="G53" s="8"/>
      <c r="H53" s="8"/>
      <c r="I53" s="8"/>
      <c r="J53" s="8"/>
      <c r="K53" s="8"/>
      <c r="L53" s="8"/>
      <c r="M53" s="8"/>
      <c r="N53" s="8"/>
      <c r="O53" s="8"/>
      <c r="P53" s="8"/>
      <c r="Q53" s="37" t="s">
        <v>4</v>
      </c>
      <c r="R53" s="18" t="s">
        <v>74</v>
      </c>
      <c r="S53" s="18"/>
      <c r="T53" s="18"/>
      <c r="U53" s="18"/>
      <c r="V53" s="18"/>
      <c r="W53" s="18"/>
      <c r="X53" s="18"/>
      <c r="Y53" s="18"/>
      <c r="Z53" s="18"/>
      <c r="AA53" s="18"/>
      <c r="AB53" s="18"/>
      <c r="AC53" s="139"/>
      <c r="AD53" s="139"/>
      <c r="AE53" s="139"/>
      <c r="AF53" s="139"/>
      <c r="AG53" s="139"/>
      <c r="AH53" s="139"/>
      <c r="AI53" s="52" t="s">
        <v>57</v>
      </c>
    </row>
    <row r="54" spans="1:35" ht="21" customHeight="1" x14ac:dyDescent="0.15">
      <c r="A54" s="142"/>
      <c r="C54" s="10"/>
      <c r="D54" s="11"/>
      <c r="E54" s="11"/>
      <c r="F54" s="11"/>
      <c r="G54" s="11"/>
      <c r="H54" s="11"/>
      <c r="I54" s="11"/>
      <c r="J54" s="11"/>
      <c r="K54" s="11"/>
      <c r="L54" s="11"/>
      <c r="M54" s="11"/>
      <c r="N54" s="11"/>
      <c r="O54" s="11"/>
      <c r="P54" s="11"/>
      <c r="Q54" s="38" t="s">
        <v>4</v>
      </c>
      <c r="R54" s="20" t="s">
        <v>75</v>
      </c>
      <c r="S54" s="20"/>
      <c r="T54" s="20"/>
      <c r="U54" s="20"/>
      <c r="V54" s="20"/>
      <c r="W54" s="20"/>
      <c r="X54" s="20"/>
      <c r="Y54" s="20"/>
      <c r="Z54" s="20"/>
      <c r="AA54" s="20"/>
      <c r="AB54" s="20"/>
      <c r="AC54" s="140"/>
      <c r="AD54" s="140"/>
      <c r="AE54" s="140"/>
      <c r="AF54" s="140"/>
      <c r="AG54" s="140"/>
      <c r="AH54" s="140"/>
      <c r="AI54" s="49" t="s">
        <v>57</v>
      </c>
    </row>
    <row r="55" spans="1:35" ht="21" customHeight="1" x14ac:dyDescent="0.15">
      <c r="A55" s="142"/>
      <c r="C55" s="4" t="s">
        <v>9</v>
      </c>
      <c r="D55" s="5"/>
      <c r="E55" s="5"/>
      <c r="F55" s="5"/>
      <c r="G55" s="5"/>
      <c r="H55" s="5"/>
      <c r="I55" s="5"/>
      <c r="J55" s="137">
        <f>SUM(AC55:AH56)</f>
        <v>0</v>
      </c>
      <c r="K55" s="137"/>
      <c r="L55" s="137"/>
      <c r="M55" s="137"/>
      <c r="N55" s="137"/>
      <c r="O55" s="137"/>
      <c r="P55" s="5" t="s">
        <v>57</v>
      </c>
      <c r="Q55" s="36" t="s">
        <v>4</v>
      </c>
      <c r="R55" s="16" t="s">
        <v>76</v>
      </c>
      <c r="S55" s="16"/>
      <c r="T55" s="16"/>
      <c r="U55" s="16"/>
      <c r="V55" s="16"/>
      <c r="W55" s="16"/>
      <c r="X55" s="16"/>
      <c r="Y55" s="16"/>
      <c r="Z55" s="16"/>
      <c r="AA55" s="16"/>
      <c r="AB55" s="16"/>
      <c r="AC55" s="138"/>
      <c r="AD55" s="138"/>
      <c r="AE55" s="138"/>
      <c r="AF55" s="138"/>
      <c r="AG55" s="138"/>
      <c r="AH55" s="138"/>
      <c r="AI55" s="48" t="s">
        <v>57</v>
      </c>
    </row>
    <row r="56" spans="1:35" ht="21" customHeight="1" x14ac:dyDescent="0.15">
      <c r="A56" s="142"/>
      <c r="C56" s="10"/>
      <c r="D56" s="11"/>
      <c r="E56" s="11"/>
      <c r="F56" s="11"/>
      <c r="G56" s="11"/>
      <c r="H56" s="11"/>
      <c r="I56" s="11"/>
      <c r="J56" s="11"/>
      <c r="K56" s="11"/>
      <c r="L56" s="11"/>
      <c r="M56" s="11"/>
      <c r="N56" s="11"/>
      <c r="O56" s="11"/>
      <c r="P56" s="11"/>
      <c r="Q56" s="37" t="s">
        <v>4</v>
      </c>
      <c r="R56" s="24" t="s">
        <v>77</v>
      </c>
      <c r="S56" s="24"/>
      <c r="T56" s="24"/>
      <c r="U56" s="24"/>
      <c r="V56" s="24"/>
      <c r="W56" s="24"/>
      <c r="X56" s="24"/>
      <c r="Y56" s="24"/>
      <c r="Z56" s="24"/>
      <c r="AA56" s="24"/>
      <c r="AB56" s="24"/>
      <c r="AC56" s="154"/>
      <c r="AD56" s="154"/>
      <c r="AE56" s="154"/>
      <c r="AF56" s="154"/>
      <c r="AG56" s="154"/>
      <c r="AH56" s="154"/>
      <c r="AI56" s="53" t="s">
        <v>57</v>
      </c>
    </row>
    <row r="57" spans="1:35" ht="21" customHeight="1" x14ac:dyDescent="0.15">
      <c r="A57" s="142"/>
      <c r="C57" s="13" t="s">
        <v>10</v>
      </c>
      <c r="D57" s="14"/>
      <c r="E57" s="14"/>
      <c r="F57" s="14"/>
      <c r="G57" s="14"/>
      <c r="H57" s="14"/>
      <c r="I57" s="14"/>
      <c r="J57" s="156"/>
      <c r="K57" s="156"/>
      <c r="L57" s="156"/>
      <c r="M57" s="156"/>
      <c r="N57" s="156"/>
      <c r="O57" s="156"/>
      <c r="P57" s="14" t="s">
        <v>57</v>
      </c>
      <c r="Q57" s="41"/>
      <c r="R57" s="14"/>
      <c r="S57" s="14"/>
      <c r="T57" s="14"/>
      <c r="U57" s="14"/>
      <c r="V57" s="14"/>
      <c r="W57" s="14"/>
      <c r="X57" s="14"/>
      <c r="Y57" s="14"/>
      <c r="Z57" s="14"/>
      <c r="AA57" s="14"/>
      <c r="AB57" s="14"/>
      <c r="AC57" s="55"/>
      <c r="AD57" s="55"/>
      <c r="AE57" s="55"/>
      <c r="AF57" s="55"/>
      <c r="AG57" s="55"/>
      <c r="AH57" s="55"/>
      <c r="AI57" s="54"/>
    </row>
    <row r="58" spans="1:35" ht="21" customHeight="1" x14ac:dyDescent="0.15">
      <c r="A58" s="142"/>
      <c r="C58" s="13" t="s">
        <v>11</v>
      </c>
      <c r="D58" s="14"/>
      <c r="E58" s="14"/>
      <c r="F58" s="14"/>
      <c r="G58" s="14"/>
      <c r="H58" s="14"/>
      <c r="I58" s="14"/>
      <c r="J58" s="156"/>
      <c r="K58" s="156"/>
      <c r="L58" s="156"/>
      <c r="M58" s="156"/>
      <c r="N58" s="156"/>
      <c r="O58" s="156"/>
      <c r="P58" s="14" t="s">
        <v>57</v>
      </c>
      <c r="Q58" s="41"/>
      <c r="R58" s="14"/>
      <c r="S58" s="14"/>
      <c r="T58" s="14"/>
      <c r="U58" s="14"/>
      <c r="V58" s="14"/>
      <c r="W58" s="14"/>
      <c r="X58" s="14"/>
      <c r="Y58" s="14"/>
      <c r="Z58" s="14"/>
      <c r="AA58" s="14"/>
      <c r="AB58" s="14"/>
      <c r="AC58" s="55"/>
      <c r="AD58" s="55"/>
      <c r="AE58" s="55"/>
      <c r="AF58" s="55"/>
      <c r="AG58" s="55"/>
      <c r="AH58" s="55"/>
      <c r="AI58" s="54"/>
    </row>
    <row r="59" spans="1:35" ht="21" customHeight="1" x14ac:dyDescent="0.15">
      <c r="A59" s="142"/>
      <c r="C59" s="13" t="s">
        <v>12</v>
      </c>
      <c r="D59" s="14"/>
      <c r="E59" s="14"/>
      <c r="F59" s="14"/>
      <c r="G59" s="14"/>
      <c r="H59" s="14"/>
      <c r="I59" s="14"/>
      <c r="J59" s="156"/>
      <c r="K59" s="156"/>
      <c r="L59" s="156"/>
      <c r="M59" s="156"/>
      <c r="N59" s="156"/>
      <c r="O59" s="156"/>
      <c r="P59" s="14" t="s">
        <v>57</v>
      </c>
      <c r="Q59" s="41"/>
      <c r="R59" s="14"/>
      <c r="S59" s="14"/>
      <c r="T59" s="14"/>
      <c r="U59" s="14"/>
      <c r="V59" s="14"/>
      <c r="W59" s="14"/>
      <c r="X59" s="14"/>
      <c r="Y59" s="14"/>
      <c r="Z59" s="14"/>
      <c r="AA59" s="14"/>
      <c r="AB59" s="14"/>
      <c r="AC59" s="55"/>
      <c r="AD59" s="55"/>
      <c r="AE59" s="55"/>
      <c r="AF59" s="55"/>
      <c r="AG59" s="55"/>
      <c r="AH59" s="55"/>
      <c r="AI59" s="54"/>
    </row>
    <row r="60" spans="1:35" ht="21" customHeight="1" x14ac:dyDescent="0.15">
      <c r="A60" s="142"/>
      <c r="C60" s="13" t="s">
        <v>13</v>
      </c>
      <c r="D60" s="14"/>
      <c r="E60" s="14"/>
      <c r="F60" s="14"/>
      <c r="G60" s="14"/>
      <c r="H60" s="14"/>
      <c r="I60" s="14"/>
      <c r="J60" s="156"/>
      <c r="K60" s="156"/>
      <c r="L60" s="156"/>
      <c r="M60" s="156"/>
      <c r="N60" s="156"/>
      <c r="O60" s="156"/>
      <c r="P60" s="14" t="s">
        <v>57</v>
      </c>
      <c r="Q60" s="41"/>
      <c r="R60" s="14"/>
      <c r="S60" s="14"/>
      <c r="T60" s="14"/>
      <c r="U60" s="14"/>
      <c r="V60" s="14"/>
      <c r="W60" s="14"/>
      <c r="X60" s="14"/>
      <c r="Y60" s="14"/>
      <c r="Z60" s="14"/>
      <c r="AA60" s="14"/>
      <c r="AB60" s="14"/>
      <c r="AC60" s="55"/>
      <c r="AD60" s="55"/>
      <c r="AE60" s="55"/>
      <c r="AF60" s="55"/>
      <c r="AG60" s="55"/>
      <c r="AH60" s="55"/>
      <c r="AI60" s="54"/>
    </row>
    <row r="61" spans="1:35" ht="21" customHeight="1" x14ac:dyDescent="0.15">
      <c r="A61" s="142"/>
      <c r="C61" s="4" t="s">
        <v>14</v>
      </c>
      <c r="D61" s="5"/>
      <c r="E61" s="5"/>
      <c r="F61" s="5"/>
      <c r="G61" s="5"/>
      <c r="H61" s="5"/>
      <c r="I61" s="5"/>
      <c r="J61" s="137">
        <f>SUM(AC62:AH65)</f>
        <v>0</v>
      </c>
      <c r="K61" s="137"/>
      <c r="L61" s="137"/>
      <c r="M61" s="137"/>
      <c r="N61" s="137"/>
      <c r="O61" s="137"/>
      <c r="P61" s="5" t="s">
        <v>57</v>
      </c>
      <c r="Q61" s="40" t="s">
        <v>17</v>
      </c>
      <c r="R61" s="5"/>
      <c r="S61" s="5"/>
      <c r="T61" s="5"/>
      <c r="U61" s="5"/>
      <c r="V61" s="5"/>
      <c r="W61" s="5"/>
      <c r="X61" s="5"/>
      <c r="Y61" s="5"/>
      <c r="Z61" s="5"/>
      <c r="AA61" s="5"/>
      <c r="AB61" s="5"/>
      <c r="AC61" s="5"/>
      <c r="AD61" s="5"/>
      <c r="AE61" s="5"/>
      <c r="AF61" s="5"/>
      <c r="AG61" s="5"/>
      <c r="AH61" s="5"/>
      <c r="AI61" s="50"/>
    </row>
    <row r="62" spans="1:35" ht="21" customHeight="1" x14ac:dyDescent="0.15">
      <c r="A62" s="142"/>
      <c r="C62" s="7"/>
      <c r="D62" s="8"/>
      <c r="E62" s="8"/>
      <c r="F62" s="8"/>
      <c r="G62" s="8"/>
      <c r="H62" s="8"/>
      <c r="I62" s="8"/>
      <c r="J62" s="8"/>
      <c r="K62" s="8"/>
      <c r="L62" s="8"/>
      <c r="M62" s="8"/>
      <c r="N62" s="8"/>
      <c r="O62" s="8"/>
      <c r="P62" s="8"/>
      <c r="Q62" s="37" t="s">
        <v>4</v>
      </c>
      <c r="R62" s="22" t="s">
        <v>78</v>
      </c>
      <c r="S62" s="22"/>
      <c r="T62" s="22"/>
      <c r="U62" s="22"/>
      <c r="V62" s="22"/>
      <c r="W62" s="22"/>
      <c r="X62" s="22"/>
      <c r="Y62" s="22"/>
      <c r="Z62" s="22"/>
      <c r="AA62" s="22"/>
      <c r="AB62" s="22"/>
      <c r="AC62" s="145"/>
      <c r="AD62" s="145"/>
      <c r="AE62" s="145"/>
      <c r="AF62" s="145"/>
      <c r="AG62" s="145"/>
      <c r="AH62" s="145"/>
      <c r="AI62" s="51" t="s">
        <v>57</v>
      </c>
    </row>
    <row r="63" spans="1:35" ht="21" customHeight="1" x14ac:dyDescent="0.15">
      <c r="A63" s="142"/>
      <c r="C63" s="7"/>
      <c r="D63" s="8"/>
      <c r="E63" s="8"/>
      <c r="F63" s="8"/>
      <c r="G63" s="8"/>
      <c r="H63" s="8"/>
      <c r="I63" s="8"/>
      <c r="J63" s="8"/>
      <c r="K63" s="8"/>
      <c r="L63" s="8"/>
      <c r="M63" s="8"/>
      <c r="N63" s="8"/>
      <c r="O63" s="8"/>
      <c r="P63" s="8"/>
      <c r="Q63" s="37" t="s">
        <v>4</v>
      </c>
      <c r="R63" s="18" t="s">
        <v>79</v>
      </c>
      <c r="S63" s="18"/>
      <c r="T63" s="18"/>
      <c r="U63" s="18"/>
      <c r="V63" s="18"/>
      <c r="W63" s="18"/>
      <c r="X63" s="18"/>
      <c r="Y63" s="18"/>
      <c r="Z63" s="18"/>
      <c r="AA63" s="18"/>
      <c r="AB63" s="18"/>
      <c r="AC63" s="139"/>
      <c r="AD63" s="139"/>
      <c r="AE63" s="139"/>
      <c r="AF63" s="139"/>
      <c r="AG63" s="139"/>
      <c r="AH63" s="139"/>
      <c r="AI63" s="52" t="s">
        <v>57</v>
      </c>
    </row>
    <row r="64" spans="1:35" ht="21" customHeight="1" x14ac:dyDescent="0.15">
      <c r="A64" s="142"/>
      <c r="C64" s="7"/>
      <c r="D64" s="8"/>
      <c r="E64" s="8"/>
      <c r="F64" s="8"/>
      <c r="G64" s="8"/>
      <c r="H64" s="8"/>
      <c r="I64" s="8"/>
      <c r="J64" s="8"/>
      <c r="K64" s="8"/>
      <c r="L64" s="8"/>
      <c r="M64" s="8"/>
      <c r="N64" s="8"/>
      <c r="O64" s="8"/>
      <c r="P64" s="8"/>
      <c r="Q64" s="37" t="s">
        <v>4</v>
      </c>
      <c r="R64" s="18" t="s">
        <v>80</v>
      </c>
      <c r="S64" s="18"/>
      <c r="T64" s="18"/>
      <c r="U64" s="18"/>
      <c r="V64" s="18"/>
      <c r="W64" s="18"/>
      <c r="X64" s="18"/>
      <c r="Y64" s="18"/>
      <c r="Z64" s="18"/>
      <c r="AA64" s="18"/>
      <c r="AB64" s="18"/>
      <c r="AC64" s="139"/>
      <c r="AD64" s="139"/>
      <c r="AE64" s="139"/>
      <c r="AF64" s="139"/>
      <c r="AG64" s="139"/>
      <c r="AH64" s="139"/>
      <c r="AI64" s="52" t="s">
        <v>57</v>
      </c>
    </row>
    <row r="65" spans="1:35" ht="21" customHeight="1" x14ac:dyDescent="0.15">
      <c r="A65" s="142"/>
      <c r="C65" s="7"/>
      <c r="D65" s="8"/>
      <c r="E65" s="8"/>
      <c r="F65" s="8"/>
      <c r="G65" s="8"/>
      <c r="H65" s="8"/>
      <c r="I65" s="8"/>
      <c r="J65" s="8"/>
      <c r="K65" s="8"/>
      <c r="L65" s="8"/>
      <c r="M65" s="8"/>
      <c r="N65" s="8"/>
      <c r="O65" s="8"/>
      <c r="P65" s="8"/>
      <c r="Q65" s="38" t="s">
        <v>4</v>
      </c>
      <c r="R65" s="20" t="s">
        <v>60</v>
      </c>
      <c r="S65" s="20"/>
      <c r="T65" s="20"/>
      <c r="U65" s="20"/>
      <c r="V65" s="20"/>
      <c r="W65" s="20"/>
      <c r="X65" s="20"/>
      <c r="Y65" s="20"/>
      <c r="Z65" s="20"/>
      <c r="AA65" s="20"/>
      <c r="AB65" s="20"/>
      <c r="AC65" s="140"/>
      <c r="AD65" s="140"/>
      <c r="AE65" s="140"/>
      <c r="AF65" s="140"/>
      <c r="AG65" s="140"/>
      <c r="AH65" s="140"/>
      <c r="AI65" s="49" t="s">
        <v>57</v>
      </c>
    </row>
    <row r="66" spans="1:35" ht="21" customHeight="1" x14ac:dyDescent="0.15">
      <c r="A66" s="142"/>
      <c r="C66" s="13" t="s">
        <v>15</v>
      </c>
      <c r="D66" s="14"/>
      <c r="E66" s="14"/>
      <c r="F66" s="14"/>
      <c r="G66" s="14"/>
      <c r="H66" s="14"/>
      <c r="I66" s="14"/>
      <c r="J66" s="156"/>
      <c r="K66" s="156"/>
      <c r="L66" s="156"/>
      <c r="M66" s="156"/>
      <c r="N66" s="156"/>
      <c r="O66" s="156"/>
      <c r="P66" s="14" t="s">
        <v>57</v>
      </c>
      <c r="Q66" s="41"/>
      <c r="R66" s="14"/>
      <c r="S66" s="14"/>
      <c r="T66" s="14"/>
      <c r="U66" s="14"/>
      <c r="V66" s="14"/>
      <c r="W66" s="14"/>
      <c r="X66" s="14"/>
      <c r="Y66" s="14"/>
      <c r="Z66" s="14"/>
      <c r="AA66" s="14"/>
      <c r="AB66" s="14"/>
      <c r="AC66" s="55"/>
      <c r="AD66" s="55"/>
      <c r="AE66" s="55"/>
      <c r="AF66" s="55"/>
      <c r="AG66" s="55"/>
      <c r="AH66" s="55"/>
      <c r="AI66" s="54"/>
    </row>
    <row r="67" spans="1:35" ht="21" customHeight="1" x14ac:dyDescent="0.15">
      <c r="A67" s="142"/>
      <c r="C67" s="4" t="s">
        <v>16</v>
      </c>
      <c r="D67" s="5"/>
      <c r="E67" s="5"/>
      <c r="F67" s="5"/>
      <c r="G67" s="5"/>
      <c r="H67" s="5"/>
      <c r="I67" s="5"/>
      <c r="J67" s="137">
        <f>SUM(AC67:AH70)</f>
        <v>0</v>
      </c>
      <c r="K67" s="137"/>
      <c r="L67" s="137"/>
      <c r="M67" s="137"/>
      <c r="N67" s="137"/>
      <c r="O67" s="137"/>
      <c r="P67" s="5" t="s">
        <v>57</v>
      </c>
      <c r="Q67" s="36" t="s">
        <v>4</v>
      </c>
      <c r="R67" s="16" t="s">
        <v>81</v>
      </c>
      <c r="S67" s="16"/>
      <c r="T67" s="16"/>
      <c r="U67" s="16"/>
      <c r="V67" s="16"/>
      <c r="W67" s="16"/>
      <c r="X67" s="16"/>
      <c r="Y67" s="16"/>
      <c r="Z67" s="16"/>
      <c r="AA67" s="16"/>
      <c r="AB67" s="16"/>
      <c r="AC67" s="138"/>
      <c r="AD67" s="138"/>
      <c r="AE67" s="138"/>
      <c r="AF67" s="138"/>
      <c r="AG67" s="138"/>
      <c r="AH67" s="138"/>
      <c r="AI67" s="48" t="s">
        <v>57</v>
      </c>
    </row>
    <row r="68" spans="1:35" ht="21" customHeight="1" x14ac:dyDescent="0.15">
      <c r="A68" s="142"/>
      <c r="C68" s="7"/>
      <c r="D68" s="8"/>
      <c r="E68" s="8"/>
      <c r="F68" s="8"/>
      <c r="G68" s="8"/>
      <c r="H68" s="8"/>
      <c r="I68" s="8"/>
      <c r="J68" s="8"/>
      <c r="K68" s="8"/>
      <c r="L68" s="8"/>
      <c r="M68" s="8"/>
      <c r="N68" s="8"/>
      <c r="O68" s="8"/>
      <c r="P68" s="8"/>
      <c r="Q68" s="37" t="s">
        <v>4</v>
      </c>
      <c r="R68" s="18" t="s">
        <v>82</v>
      </c>
      <c r="S68" s="18"/>
      <c r="T68" s="18"/>
      <c r="U68" s="18"/>
      <c r="V68" s="18"/>
      <c r="W68" s="18"/>
      <c r="X68" s="18"/>
      <c r="Y68" s="18"/>
      <c r="Z68" s="18"/>
      <c r="AA68" s="18"/>
      <c r="AB68" s="18"/>
      <c r="AC68" s="139"/>
      <c r="AD68" s="139"/>
      <c r="AE68" s="139"/>
      <c r="AF68" s="139"/>
      <c r="AG68" s="139"/>
      <c r="AH68" s="139"/>
      <c r="AI68" s="52" t="s">
        <v>57</v>
      </c>
    </row>
    <row r="69" spans="1:35" ht="21" customHeight="1" x14ac:dyDescent="0.15">
      <c r="A69" s="142"/>
      <c r="C69" s="7"/>
      <c r="D69" s="8"/>
      <c r="E69" s="8"/>
      <c r="F69" s="8"/>
      <c r="G69" s="8"/>
      <c r="H69" s="8"/>
      <c r="I69" s="8"/>
      <c r="J69" s="8"/>
      <c r="K69" s="8"/>
      <c r="L69" s="8"/>
      <c r="M69" s="8"/>
      <c r="N69" s="8"/>
      <c r="O69" s="8"/>
      <c r="P69" s="8"/>
      <c r="Q69" s="37" t="s">
        <v>4</v>
      </c>
      <c r="R69" s="18" t="s">
        <v>83</v>
      </c>
      <c r="S69" s="18"/>
      <c r="T69" s="18"/>
      <c r="U69" s="18"/>
      <c r="V69" s="18"/>
      <c r="W69" s="18"/>
      <c r="X69" s="18"/>
      <c r="Y69" s="18"/>
      <c r="Z69" s="18"/>
      <c r="AA69" s="18"/>
      <c r="AB69" s="18"/>
      <c r="AC69" s="139"/>
      <c r="AD69" s="139"/>
      <c r="AE69" s="139"/>
      <c r="AF69" s="139"/>
      <c r="AG69" s="139"/>
      <c r="AH69" s="139"/>
      <c r="AI69" s="52" t="s">
        <v>57</v>
      </c>
    </row>
    <row r="70" spans="1:35" ht="21" customHeight="1" x14ac:dyDescent="0.15">
      <c r="A70" s="142"/>
      <c r="C70" s="10"/>
      <c r="D70" s="11"/>
      <c r="E70" s="11"/>
      <c r="F70" s="11"/>
      <c r="G70" s="11"/>
      <c r="H70" s="11"/>
      <c r="I70" s="11"/>
      <c r="J70" s="11"/>
      <c r="K70" s="11"/>
      <c r="L70" s="11"/>
      <c r="M70" s="11"/>
      <c r="N70" s="11"/>
      <c r="O70" s="11"/>
      <c r="P70" s="11"/>
      <c r="Q70" s="38" t="s">
        <v>4</v>
      </c>
      <c r="R70" s="20" t="s">
        <v>60</v>
      </c>
      <c r="S70" s="20"/>
      <c r="T70" s="20"/>
      <c r="U70" s="20"/>
      <c r="V70" s="20"/>
      <c r="W70" s="20"/>
      <c r="X70" s="20"/>
      <c r="Y70" s="20"/>
      <c r="Z70" s="20"/>
      <c r="AA70" s="20"/>
      <c r="AB70" s="20"/>
      <c r="AC70" s="140"/>
      <c r="AD70" s="140"/>
      <c r="AE70" s="140"/>
      <c r="AF70" s="140"/>
      <c r="AG70" s="140"/>
      <c r="AH70" s="140"/>
      <c r="AI70" s="49" t="s">
        <v>57</v>
      </c>
    </row>
    <row r="71" spans="1:35" ht="21" customHeight="1" x14ac:dyDescent="0.15">
      <c r="A71" s="142"/>
      <c r="C71" s="4" t="s">
        <v>18</v>
      </c>
      <c r="D71" s="5"/>
      <c r="E71" s="5"/>
      <c r="F71" s="5"/>
      <c r="G71" s="5"/>
      <c r="H71" s="5"/>
      <c r="I71" s="5"/>
      <c r="J71" s="137">
        <f>SUM(AC71:AH72)</f>
        <v>0</v>
      </c>
      <c r="K71" s="137"/>
      <c r="L71" s="137"/>
      <c r="M71" s="137"/>
      <c r="N71" s="137"/>
      <c r="O71" s="137"/>
      <c r="P71" s="5" t="s">
        <v>57</v>
      </c>
      <c r="Q71" s="36" t="s">
        <v>4</v>
      </c>
      <c r="R71" s="16" t="s">
        <v>84</v>
      </c>
      <c r="S71" s="16"/>
      <c r="T71" s="16"/>
      <c r="U71" s="16"/>
      <c r="V71" s="16"/>
      <c r="W71" s="16"/>
      <c r="X71" s="16"/>
      <c r="Y71" s="16"/>
      <c r="Z71" s="16"/>
      <c r="AA71" s="16"/>
      <c r="AB71" s="16"/>
      <c r="AC71" s="138"/>
      <c r="AD71" s="138"/>
      <c r="AE71" s="138"/>
      <c r="AF71" s="138"/>
      <c r="AG71" s="138"/>
      <c r="AH71" s="138"/>
      <c r="AI71" s="48" t="s">
        <v>57</v>
      </c>
    </row>
    <row r="72" spans="1:35" ht="21" customHeight="1" x14ac:dyDescent="0.15">
      <c r="A72" s="142"/>
      <c r="C72" s="10"/>
      <c r="D72" s="11"/>
      <c r="E72" s="11"/>
      <c r="F72" s="11"/>
      <c r="G72" s="11"/>
      <c r="H72" s="11"/>
      <c r="I72" s="11"/>
      <c r="J72" s="11"/>
      <c r="K72" s="11"/>
      <c r="L72" s="11"/>
      <c r="M72" s="11"/>
      <c r="N72" s="11"/>
      <c r="O72" s="11"/>
      <c r="P72" s="11"/>
      <c r="Q72" s="38" t="s">
        <v>4</v>
      </c>
      <c r="R72" s="20" t="s">
        <v>60</v>
      </c>
      <c r="S72" s="20"/>
      <c r="T72" s="20"/>
      <c r="U72" s="20"/>
      <c r="V72" s="20"/>
      <c r="W72" s="20"/>
      <c r="X72" s="20"/>
      <c r="Y72" s="20"/>
      <c r="Z72" s="20"/>
      <c r="AA72" s="20"/>
      <c r="AB72" s="20"/>
      <c r="AC72" s="140"/>
      <c r="AD72" s="140"/>
      <c r="AE72" s="140"/>
      <c r="AF72" s="140"/>
      <c r="AG72" s="140"/>
      <c r="AH72" s="140"/>
      <c r="AI72" s="49" t="s">
        <v>57</v>
      </c>
    </row>
    <row r="73" spans="1:35" ht="21" customHeight="1" x14ac:dyDescent="0.15">
      <c r="A73" s="142"/>
      <c r="C73" s="4" t="s">
        <v>19</v>
      </c>
      <c r="D73" s="5"/>
      <c r="E73" s="5"/>
      <c r="F73" s="5"/>
      <c r="G73" s="5"/>
      <c r="H73" s="5"/>
      <c r="I73" s="5"/>
      <c r="J73" s="137">
        <f>SUM(AC73:AH76)</f>
        <v>0</v>
      </c>
      <c r="K73" s="137"/>
      <c r="L73" s="137"/>
      <c r="M73" s="137"/>
      <c r="N73" s="137"/>
      <c r="O73" s="137"/>
      <c r="P73" s="5" t="s">
        <v>57</v>
      </c>
      <c r="Q73" s="36" t="s">
        <v>4</v>
      </c>
      <c r="R73" s="16" t="s">
        <v>85</v>
      </c>
      <c r="S73" s="16"/>
      <c r="T73" s="16"/>
      <c r="U73" s="16"/>
      <c r="V73" s="16"/>
      <c r="W73" s="16"/>
      <c r="X73" s="16"/>
      <c r="Y73" s="16"/>
      <c r="Z73" s="16"/>
      <c r="AA73" s="16"/>
      <c r="AB73" s="16"/>
      <c r="AC73" s="138"/>
      <c r="AD73" s="138"/>
      <c r="AE73" s="138"/>
      <c r="AF73" s="138"/>
      <c r="AG73" s="138"/>
      <c r="AH73" s="138"/>
      <c r="AI73" s="48" t="s">
        <v>57</v>
      </c>
    </row>
    <row r="74" spans="1:35" ht="21" customHeight="1" x14ac:dyDescent="0.15">
      <c r="A74" s="142"/>
      <c r="C74" s="7"/>
      <c r="D74" s="8"/>
      <c r="E74" s="8"/>
      <c r="F74" s="8"/>
      <c r="G74" s="8"/>
      <c r="H74" s="8"/>
      <c r="I74" s="8"/>
      <c r="J74" s="8"/>
      <c r="K74" s="8"/>
      <c r="L74" s="8"/>
      <c r="M74" s="8"/>
      <c r="N74" s="8"/>
      <c r="O74" s="8"/>
      <c r="P74" s="8"/>
      <c r="Q74" s="37" t="s">
        <v>4</v>
      </c>
      <c r="R74" s="18" t="s">
        <v>86</v>
      </c>
      <c r="S74" s="18"/>
      <c r="T74" s="18"/>
      <c r="U74" s="18"/>
      <c r="V74" s="18"/>
      <c r="W74" s="18"/>
      <c r="X74" s="18"/>
      <c r="Y74" s="18"/>
      <c r="Z74" s="18"/>
      <c r="AA74" s="18"/>
      <c r="AB74" s="18"/>
      <c r="AC74" s="139"/>
      <c r="AD74" s="139"/>
      <c r="AE74" s="139"/>
      <c r="AF74" s="139"/>
      <c r="AG74" s="139"/>
      <c r="AH74" s="139"/>
      <c r="AI74" s="52" t="s">
        <v>57</v>
      </c>
    </row>
    <row r="75" spans="1:35" ht="21" customHeight="1" x14ac:dyDescent="0.15">
      <c r="A75" s="142"/>
      <c r="C75" s="7"/>
      <c r="D75" s="8"/>
      <c r="E75" s="8"/>
      <c r="F75" s="8"/>
      <c r="G75" s="8"/>
      <c r="H75" s="8"/>
      <c r="I75" s="8"/>
      <c r="J75" s="8"/>
      <c r="K75" s="8"/>
      <c r="L75" s="8"/>
      <c r="M75" s="8"/>
      <c r="N75" s="8"/>
      <c r="O75" s="8"/>
      <c r="P75" s="8"/>
      <c r="Q75" s="37" t="s">
        <v>4</v>
      </c>
      <c r="R75" s="18" t="s">
        <v>87</v>
      </c>
      <c r="S75" s="18"/>
      <c r="T75" s="18"/>
      <c r="U75" s="18"/>
      <c r="V75" s="18"/>
      <c r="W75" s="18"/>
      <c r="X75" s="18"/>
      <c r="Y75" s="18"/>
      <c r="Z75" s="18"/>
      <c r="AA75" s="18"/>
      <c r="AB75" s="18"/>
      <c r="AC75" s="139"/>
      <c r="AD75" s="139"/>
      <c r="AE75" s="139"/>
      <c r="AF75" s="139"/>
      <c r="AG75" s="139"/>
      <c r="AH75" s="139"/>
      <c r="AI75" s="52" t="s">
        <v>57</v>
      </c>
    </row>
    <row r="76" spans="1:35" ht="21" customHeight="1" x14ac:dyDescent="0.15">
      <c r="A76" s="142"/>
      <c r="C76" s="10"/>
      <c r="D76" s="11"/>
      <c r="E76" s="11"/>
      <c r="F76" s="11"/>
      <c r="G76" s="11"/>
      <c r="H76" s="11"/>
      <c r="I76" s="11"/>
      <c r="J76" s="11"/>
      <c r="K76" s="11"/>
      <c r="L76" s="11"/>
      <c r="M76" s="11"/>
      <c r="N76" s="11"/>
      <c r="O76" s="11"/>
      <c r="P76" s="11"/>
      <c r="Q76" s="38" t="s">
        <v>4</v>
      </c>
      <c r="R76" s="20" t="s">
        <v>60</v>
      </c>
      <c r="S76" s="20"/>
      <c r="T76" s="20"/>
      <c r="U76" s="20"/>
      <c r="V76" s="20"/>
      <c r="W76" s="20"/>
      <c r="X76" s="20"/>
      <c r="Y76" s="20"/>
      <c r="Z76" s="20"/>
      <c r="AA76" s="20"/>
      <c r="AB76" s="20"/>
      <c r="AC76" s="140"/>
      <c r="AD76" s="140"/>
      <c r="AE76" s="140"/>
      <c r="AF76" s="140"/>
      <c r="AG76" s="140"/>
      <c r="AH76" s="140"/>
      <c r="AI76" s="49" t="s">
        <v>57</v>
      </c>
    </row>
    <row r="77" spans="1:35" ht="21" customHeight="1" x14ac:dyDescent="0.15">
      <c r="A77" s="142"/>
      <c r="C77" s="4" t="s">
        <v>20</v>
      </c>
      <c r="D77" s="5"/>
      <c r="E77" s="5"/>
      <c r="F77" s="5"/>
      <c r="G77" s="5"/>
      <c r="H77" s="5"/>
      <c r="I77" s="5"/>
      <c r="J77" s="137">
        <f>SUM(AC77:AH79)</f>
        <v>0</v>
      </c>
      <c r="K77" s="137"/>
      <c r="L77" s="137"/>
      <c r="M77" s="137"/>
      <c r="N77" s="137"/>
      <c r="O77" s="137"/>
      <c r="P77" s="5" t="s">
        <v>57</v>
      </c>
      <c r="Q77" s="36" t="s">
        <v>4</v>
      </c>
      <c r="R77" s="146"/>
      <c r="S77" s="257"/>
      <c r="T77" s="257"/>
      <c r="U77" s="257"/>
      <c r="V77" s="257"/>
      <c r="W77" s="257"/>
      <c r="X77" s="257"/>
      <c r="Y77" s="257"/>
      <c r="Z77" s="257"/>
      <c r="AA77" s="257"/>
      <c r="AB77" s="16"/>
      <c r="AC77" s="138"/>
      <c r="AD77" s="138"/>
      <c r="AE77" s="138"/>
      <c r="AF77" s="138"/>
      <c r="AG77" s="138"/>
      <c r="AH77" s="138"/>
      <c r="AI77" s="48" t="s">
        <v>57</v>
      </c>
    </row>
    <row r="78" spans="1:35" ht="21" customHeight="1" x14ac:dyDescent="0.15">
      <c r="A78" s="142"/>
      <c r="C78" s="7"/>
      <c r="D78" s="8"/>
      <c r="E78" s="8"/>
      <c r="F78" s="8"/>
      <c r="G78" s="8"/>
      <c r="H78" s="8"/>
      <c r="I78" s="8"/>
      <c r="J78" s="8"/>
      <c r="K78" s="8"/>
      <c r="L78" s="8"/>
      <c r="M78" s="8"/>
      <c r="N78" s="8"/>
      <c r="O78" s="8"/>
      <c r="P78" s="8"/>
      <c r="Q78" s="37" t="s">
        <v>4</v>
      </c>
      <c r="R78" s="155"/>
      <c r="S78" s="258"/>
      <c r="T78" s="258"/>
      <c r="U78" s="258"/>
      <c r="V78" s="258"/>
      <c r="W78" s="258"/>
      <c r="X78" s="258"/>
      <c r="Y78" s="258"/>
      <c r="Z78" s="258"/>
      <c r="AA78" s="258"/>
      <c r="AB78" s="18"/>
      <c r="AC78" s="139"/>
      <c r="AD78" s="139"/>
      <c r="AE78" s="139"/>
      <c r="AF78" s="139"/>
      <c r="AG78" s="139"/>
      <c r="AH78" s="139"/>
      <c r="AI78" s="52" t="s">
        <v>57</v>
      </c>
    </row>
    <row r="79" spans="1:35" ht="21" customHeight="1" x14ac:dyDescent="0.15">
      <c r="A79" s="143"/>
      <c r="C79" s="10"/>
      <c r="D79" s="11"/>
      <c r="E79" s="11"/>
      <c r="F79" s="11"/>
      <c r="G79" s="11"/>
      <c r="H79" s="11"/>
      <c r="I79" s="11"/>
      <c r="J79" s="11"/>
      <c r="K79" s="11"/>
      <c r="L79" s="11"/>
      <c r="M79" s="11"/>
      <c r="N79" s="11"/>
      <c r="O79" s="11"/>
      <c r="P79" s="11"/>
      <c r="Q79" s="38" t="s">
        <v>4</v>
      </c>
      <c r="R79" s="147"/>
      <c r="S79" s="259"/>
      <c r="T79" s="259"/>
      <c r="U79" s="259"/>
      <c r="V79" s="259"/>
      <c r="W79" s="259"/>
      <c r="X79" s="259"/>
      <c r="Y79" s="259"/>
      <c r="Z79" s="259"/>
      <c r="AA79" s="259"/>
      <c r="AB79" s="20"/>
      <c r="AC79" s="140"/>
      <c r="AD79" s="140"/>
      <c r="AE79" s="140"/>
      <c r="AF79" s="140"/>
      <c r="AG79" s="140"/>
      <c r="AH79" s="140"/>
      <c r="AI79" s="49" t="s">
        <v>57</v>
      </c>
    </row>
    <row r="80" spans="1:35" ht="3" customHeight="1" x14ac:dyDescent="0.15"/>
    <row r="81" spans="1:35" ht="3" customHeight="1" x14ac:dyDescent="0.15"/>
    <row r="82" spans="1:35" ht="21" customHeight="1" x14ac:dyDescent="0.15">
      <c r="A82" s="141" t="s">
        <v>91</v>
      </c>
      <c r="C82" s="4" t="s">
        <v>21</v>
      </c>
      <c r="D82" s="5"/>
      <c r="E82" s="5"/>
      <c r="F82" s="5"/>
      <c r="G82" s="5"/>
      <c r="H82" s="5"/>
      <c r="I82" s="5"/>
      <c r="J82" s="137">
        <f>H99+L99+P99+T99+X99+AB99+AF99</f>
        <v>0</v>
      </c>
      <c r="K82" s="137"/>
      <c r="L82" s="137"/>
      <c r="M82" s="137"/>
      <c r="N82" s="137"/>
      <c r="O82" s="137"/>
      <c r="P82" s="5" t="s">
        <v>57</v>
      </c>
      <c r="Q82" s="15"/>
      <c r="R82" s="5"/>
      <c r="S82" s="5"/>
      <c r="T82" s="5"/>
      <c r="U82" s="5"/>
      <c r="V82" s="5"/>
      <c r="W82" s="5"/>
      <c r="X82" s="5"/>
      <c r="Y82" s="5"/>
      <c r="Z82" s="5"/>
      <c r="AA82" s="5"/>
      <c r="AB82" s="5"/>
      <c r="AC82" s="5"/>
      <c r="AD82" s="5"/>
      <c r="AE82" s="5"/>
      <c r="AF82" s="5"/>
      <c r="AG82" s="5"/>
      <c r="AH82" s="5"/>
      <c r="AI82" s="6"/>
    </row>
    <row r="83" spans="1:35" ht="21.75" customHeight="1" x14ac:dyDescent="0.15">
      <c r="A83" s="252"/>
      <c r="C83" s="10"/>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2"/>
    </row>
    <row r="84" spans="1:35" ht="33" customHeight="1" x14ac:dyDescent="0.15">
      <c r="A84" s="252"/>
      <c r="C84" s="175" t="s">
        <v>22</v>
      </c>
      <c r="D84" s="176"/>
      <c r="E84" s="176"/>
      <c r="F84" s="176"/>
      <c r="G84" s="176"/>
      <c r="H84" s="165" t="s">
        <v>23</v>
      </c>
      <c r="I84" s="165"/>
      <c r="J84" s="165"/>
      <c r="K84" s="165"/>
      <c r="L84" s="166" t="s">
        <v>24</v>
      </c>
      <c r="M84" s="165"/>
      <c r="N84" s="165"/>
      <c r="O84" s="165"/>
      <c r="P84" s="166" t="s">
        <v>25</v>
      </c>
      <c r="Q84" s="165"/>
      <c r="R84" s="165"/>
      <c r="S84" s="165"/>
      <c r="T84" s="165" t="s">
        <v>26</v>
      </c>
      <c r="U84" s="165"/>
      <c r="V84" s="165"/>
      <c r="W84" s="165"/>
      <c r="X84" s="165" t="s">
        <v>27</v>
      </c>
      <c r="Y84" s="165"/>
      <c r="Z84" s="165"/>
      <c r="AA84" s="165"/>
      <c r="AB84" s="165" t="s">
        <v>28</v>
      </c>
      <c r="AC84" s="165"/>
      <c r="AD84" s="165"/>
      <c r="AE84" s="165"/>
      <c r="AF84" s="165" t="s">
        <v>60</v>
      </c>
      <c r="AG84" s="165"/>
      <c r="AH84" s="165"/>
      <c r="AI84" s="165"/>
    </row>
    <row r="85" spans="1:35" ht="29.25" customHeight="1" x14ac:dyDescent="0.15">
      <c r="A85" s="252"/>
      <c r="C85" s="157" t="s">
        <v>29</v>
      </c>
      <c r="D85" s="158"/>
      <c r="E85" s="158"/>
      <c r="F85" s="158"/>
      <c r="G85" s="158"/>
      <c r="H85" s="161"/>
      <c r="I85" s="162"/>
      <c r="J85" s="162"/>
      <c r="K85" s="42" t="s">
        <v>57</v>
      </c>
      <c r="L85" s="161"/>
      <c r="M85" s="162"/>
      <c r="N85" s="162"/>
      <c r="O85" s="42" t="s">
        <v>57</v>
      </c>
      <c r="P85" s="161"/>
      <c r="Q85" s="162"/>
      <c r="R85" s="162"/>
      <c r="S85" s="42" t="s">
        <v>57</v>
      </c>
      <c r="T85" s="161"/>
      <c r="U85" s="162"/>
      <c r="V85" s="162"/>
      <c r="W85" s="42" t="s">
        <v>57</v>
      </c>
      <c r="X85" s="161"/>
      <c r="Y85" s="162"/>
      <c r="Z85" s="162"/>
      <c r="AA85" s="42" t="s">
        <v>57</v>
      </c>
      <c r="AB85" s="161"/>
      <c r="AC85" s="162"/>
      <c r="AD85" s="162"/>
      <c r="AE85" s="42" t="s">
        <v>57</v>
      </c>
      <c r="AF85" s="161"/>
      <c r="AG85" s="162"/>
      <c r="AH85" s="162"/>
      <c r="AI85" s="42" t="s">
        <v>57</v>
      </c>
    </row>
    <row r="86" spans="1:35" ht="29.25" customHeight="1" x14ac:dyDescent="0.15">
      <c r="A86" s="252"/>
      <c r="C86" s="159" t="s">
        <v>30</v>
      </c>
      <c r="D86" s="160"/>
      <c r="E86" s="160"/>
      <c r="F86" s="160"/>
      <c r="G86" s="160"/>
      <c r="H86" s="163"/>
      <c r="I86" s="164"/>
      <c r="J86" s="164"/>
      <c r="K86" s="43" t="s">
        <v>57</v>
      </c>
      <c r="L86" s="163"/>
      <c r="M86" s="164"/>
      <c r="N86" s="164"/>
      <c r="O86" s="43" t="s">
        <v>57</v>
      </c>
      <c r="P86" s="163"/>
      <c r="Q86" s="164"/>
      <c r="R86" s="164"/>
      <c r="S86" s="43" t="s">
        <v>57</v>
      </c>
      <c r="T86" s="163"/>
      <c r="U86" s="164"/>
      <c r="V86" s="164"/>
      <c r="W86" s="43" t="s">
        <v>57</v>
      </c>
      <c r="X86" s="163"/>
      <c r="Y86" s="164"/>
      <c r="Z86" s="164"/>
      <c r="AA86" s="43" t="s">
        <v>57</v>
      </c>
      <c r="AB86" s="163"/>
      <c r="AC86" s="164"/>
      <c r="AD86" s="164"/>
      <c r="AE86" s="43" t="s">
        <v>57</v>
      </c>
      <c r="AF86" s="163"/>
      <c r="AG86" s="164"/>
      <c r="AH86" s="164"/>
      <c r="AI86" s="43" t="s">
        <v>57</v>
      </c>
    </row>
    <row r="87" spans="1:35" ht="29.25" customHeight="1" x14ac:dyDescent="0.15">
      <c r="A87" s="252"/>
      <c r="C87" s="159" t="s">
        <v>31</v>
      </c>
      <c r="D87" s="160"/>
      <c r="E87" s="160"/>
      <c r="F87" s="160"/>
      <c r="G87" s="160"/>
      <c r="H87" s="163"/>
      <c r="I87" s="164"/>
      <c r="J87" s="164"/>
      <c r="K87" s="43" t="s">
        <v>57</v>
      </c>
      <c r="L87" s="163"/>
      <c r="M87" s="164"/>
      <c r="N87" s="164"/>
      <c r="O87" s="43" t="s">
        <v>57</v>
      </c>
      <c r="P87" s="163"/>
      <c r="Q87" s="164"/>
      <c r="R87" s="164"/>
      <c r="S87" s="43" t="s">
        <v>57</v>
      </c>
      <c r="T87" s="163"/>
      <c r="U87" s="164"/>
      <c r="V87" s="164"/>
      <c r="W87" s="43" t="s">
        <v>57</v>
      </c>
      <c r="X87" s="163"/>
      <c r="Y87" s="164"/>
      <c r="Z87" s="164"/>
      <c r="AA87" s="43" t="s">
        <v>57</v>
      </c>
      <c r="AB87" s="163"/>
      <c r="AC87" s="164"/>
      <c r="AD87" s="164"/>
      <c r="AE87" s="43" t="s">
        <v>57</v>
      </c>
      <c r="AF87" s="163"/>
      <c r="AG87" s="164"/>
      <c r="AH87" s="164"/>
      <c r="AI87" s="43" t="s">
        <v>57</v>
      </c>
    </row>
    <row r="88" spans="1:35" ht="29.25" customHeight="1" x14ac:dyDescent="0.15">
      <c r="A88" s="252"/>
      <c r="C88" s="159" t="s">
        <v>32</v>
      </c>
      <c r="D88" s="160"/>
      <c r="E88" s="160"/>
      <c r="F88" s="160"/>
      <c r="G88" s="160"/>
      <c r="H88" s="163"/>
      <c r="I88" s="164"/>
      <c r="J88" s="164"/>
      <c r="K88" s="43" t="s">
        <v>57</v>
      </c>
      <c r="L88" s="163"/>
      <c r="M88" s="164"/>
      <c r="N88" s="164"/>
      <c r="O88" s="43" t="s">
        <v>57</v>
      </c>
      <c r="P88" s="163"/>
      <c r="Q88" s="164"/>
      <c r="R88" s="164"/>
      <c r="S88" s="43" t="s">
        <v>57</v>
      </c>
      <c r="T88" s="163"/>
      <c r="U88" s="164"/>
      <c r="V88" s="164"/>
      <c r="W88" s="43" t="s">
        <v>57</v>
      </c>
      <c r="X88" s="163"/>
      <c r="Y88" s="164"/>
      <c r="Z88" s="164"/>
      <c r="AA88" s="43" t="s">
        <v>57</v>
      </c>
      <c r="AB88" s="163"/>
      <c r="AC88" s="164"/>
      <c r="AD88" s="164"/>
      <c r="AE88" s="43" t="s">
        <v>57</v>
      </c>
      <c r="AF88" s="163"/>
      <c r="AG88" s="164"/>
      <c r="AH88" s="164"/>
      <c r="AI88" s="43" t="s">
        <v>57</v>
      </c>
    </row>
    <row r="89" spans="1:35" ht="29.25" customHeight="1" x14ac:dyDescent="0.15">
      <c r="A89" s="252"/>
      <c r="C89" s="159" t="s">
        <v>33</v>
      </c>
      <c r="D89" s="160"/>
      <c r="E89" s="160"/>
      <c r="F89" s="160"/>
      <c r="G89" s="160"/>
      <c r="H89" s="163"/>
      <c r="I89" s="164"/>
      <c r="J89" s="164"/>
      <c r="K89" s="43" t="s">
        <v>57</v>
      </c>
      <c r="L89" s="163"/>
      <c r="M89" s="164"/>
      <c r="N89" s="164"/>
      <c r="O89" s="43" t="s">
        <v>57</v>
      </c>
      <c r="P89" s="163"/>
      <c r="Q89" s="164"/>
      <c r="R89" s="164"/>
      <c r="S89" s="43" t="s">
        <v>57</v>
      </c>
      <c r="T89" s="163"/>
      <c r="U89" s="164"/>
      <c r="V89" s="164"/>
      <c r="W89" s="43" t="s">
        <v>57</v>
      </c>
      <c r="X89" s="163"/>
      <c r="Y89" s="164"/>
      <c r="Z89" s="164"/>
      <c r="AA89" s="43" t="s">
        <v>57</v>
      </c>
      <c r="AB89" s="163"/>
      <c r="AC89" s="164"/>
      <c r="AD89" s="164"/>
      <c r="AE89" s="43" t="s">
        <v>57</v>
      </c>
      <c r="AF89" s="163"/>
      <c r="AG89" s="164"/>
      <c r="AH89" s="164"/>
      <c r="AI89" s="43" t="s">
        <v>57</v>
      </c>
    </row>
    <row r="90" spans="1:35" ht="29.25" customHeight="1" x14ac:dyDescent="0.15">
      <c r="A90" s="252"/>
      <c r="C90" s="159" t="s">
        <v>34</v>
      </c>
      <c r="D90" s="160"/>
      <c r="E90" s="160"/>
      <c r="F90" s="160"/>
      <c r="G90" s="160"/>
      <c r="H90" s="163"/>
      <c r="I90" s="164"/>
      <c r="J90" s="164"/>
      <c r="K90" s="43" t="s">
        <v>57</v>
      </c>
      <c r="L90" s="163"/>
      <c r="M90" s="164"/>
      <c r="N90" s="164"/>
      <c r="O90" s="43" t="s">
        <v>57</v>
      </c>
      <c r="P90" s="163"/>
      <c r="Q90" s="164"/>
      <c r="R90" s="164"/>
      <c r="S90" s="43" t="s">
        <v>57</v>
      </c>
      <c r="T90" s="163"/>
      <c r="U90" s="164"/>
      <c r="V90" s="164"/>
      <c r="W90" s="43" t="s">
        <v>57</v>
      </c>
      <c r="X90" s="163"/>
      <c r="Y90" s="164"/>
      <c r="Z90" s="164"/>
      <c r="AA90" s="43" t="s">
        <v>57</v>
      </c>
      <c r="AB90" s="163"/>
      <c r="AC90" s="164"/>
      <c r="AD90" s="164"/>
      <c r="AE90" s="43" t="s">
        <v>57</v>
      </c>
      <c r="AF90" s="163"/>
      <c r="AG90" s="164"/>
      <c r="AH90" s="164"/>
      <c r="AI90" s="43" t="s">
        <v>57</v>
      </c>
    </row>
    <row r="91" spans="1:35" ht="29.25" customHeight="1" x14ac:dyDescent="0.15">
      <c r="A91" s="252"/>
      <c r="C91" s="159" t="s">
        <v>35</v>
      </c>
      <c r="D91" s="160"/>
      <c r="E91" s="160"/>
      <c r="F91" s="160"/>
      <c r="G91" s="160"/>
      <c r="H91" s="163"/>
      <c r="I91" s="164"/>
      <c r="J91" s="164"/>
      <c r="K91" s="43" t="s">
        <v>57</v>
      </c>
      <c r="L91" s="163"/>
      <c r="M91" s="164"/>
      <c r="N91" s="164"/>
      <c r="O91" s="43" t="s">
        <v>57</v>
      </c>
      <c r="P91" s="163"/>
      <c r="Q91" s="164"/>
      <c r="R91" s="164"/>
      <c r="S91" s="43" t="s">
        <v>57</v>
      </c>
      <c r="T91" s="163"/>
      <c r="U91" s="164"/>
      <c r="V91" s="164"/>
      <c r="W91" s="43" t="s">
        <v>57</v>
      </c>
      <c r="X91" s="163"/>
      <c r="Y91" s="164"/>
      <c r="Z91" s="164"/>
      <c r="AA91" s="43" t="s">
        <v>57</v>
      </c>
      <c r="AB91" s="163"/>
      <c r="AC91" s="164"/>
      <c r="AD91" s="164"/>
      <c r="AE91" s="43" t="s">
        <v>57</v>
      </c>
      <c r="AF91" s="163"/>
      <c r="AG91" s="164"/>
      <c r="AH91" s="164"/>
      <c r="AI91" s="43" t="s">
        <v>57</v>
      </c>
    </row>
    <row r="92" spans="1:35" ht="29.25" customHeight="1" x14ac:dyDescent="0.15">
      <c r="A92" s="252"/>
      <c r="C92" s="159" t="s">
        <v>36</v>
      </c>
      <c r="D92" s="160"/>
      <c r="E92" s="160"/>
      <c r="F92" s="160"/>
      <c r="G92" s="160"/>
      <c r="H92" s="163"/>
      <c r="I92" s="164"/>
      <c r="J92" s="164"/>
      <c r="K92" s="43" t="s">
        <v>57</v>
      </c>
      <c r="L92" s="163"/>
      <c r="M92" s="164"/>
      <c r="N92" s="164"/>
      <c r="O92" s="43" t="s">
        <v>57</v>
      </c>
      <c r="P92" s="163"/>
      <c r="Q92" s="164"/>
      <c r="R92" s="164"/>
      <c r="S92" s="43" t="s">
        <v>57</v>
      </c>
      <c r="T92" s="163"/>
      <c r="U92" s="164"/>
      <c r="V92" s="164"/>
      <c r="W92" s="43" t="s">
        <v>57</v>
      </c>
      <c r="X92" s="163"/>
      <c r="Y92" s="164"/>
      <c r="Z92" s="164"/>
      <c r="AA92" s="43" t="s">
        <v>57</v>
      </c>
      <c r="AB92" s="163"/>
      <c r="AC92" s="164"/>
      <c r="AD92" s="164"/>
      <c r="AE92" s="43" t="s">
        <v>57</v>
      </c>
      <c r="AF92" s="163"/>
      <c r="AG92" s="164"/>
      <c r="AH92" s="164"/>
      <c r="AI92" s="43" t="s">
        <v>57</v>
      </c>
    </row>
    <row r="93" spans="1:35" ht="29.25" customHeight="1" x14ac:dyDescent="0.15">
      <c r="A93" s="252"/>
      <c r="C93" s="159" t="s">
        <v>37</v>
      </c>
      <c r="D93" s="160"/>
      <c r="E93" s="160"/>
      <c r="F93" s="160"/>
      <c r="G93" s="160"/>
      <c r="H93" s="163"/>
      <c r="I93" s="164"/>
      <c r="J93" s="164"/>
      <c r="K93" s="43" t="s">
        <v>57</v>
      </c>
      <c r="L93" s="163"/>
      <c r="M93" s="164"/>
      <c r="N93" s="164"/>
      <c r="O93" s="43" t="s">
        <v>57</v>
      </c>
      <c r="P93" s="163"/>
      <c r="Q93" s="164"/>
      <c r="R93" s="164"/>
      <c r="S93" s="43" t="s">
        <v>57</v>
      </c>
      <c r="T93" s="163"/>
      <c r="U93" s="164"/>
      <c r="V93" s="164"/>
      <c r="W93" s="43" t="s">
        <v>57</v>
      </c>
      <c r="X93" s="163"/>
      <c r="Y93" s="164"/>
      <c r="Z93" s="164"/>
      <c r="AA93" s="43" t="s">
        <v>57</v>
      </c>
      <c r="AB93" s="163"/>
      <c r="AC93" s="164"/>
      <c r="AD93" s="164"/>
      <c r="AE93" s="43" t="s">
        <v>57</v>
      </c>
      <c r="AF93" s="163"/>
      <c r="AG93" s="164"/>
      <c r="AH93" s="164"/>
      <c r="AI93" s="43" t="s">
        <v>57</v>
      </c>
    </row>
    <row r="94" spans="1:35" ht="29.25" customHeight="1" x14ac:dyDescent="0.15">
      <c r="A94" s="252"/>
      <c r="C94" s="159" t="s">
        <v>38</v>
      </c>
      <c r="D94" s="160"/>
      <c r="E94" s="160"/>
      <c r="F94" s="160"/>
      <c r="G94" s="160"/>
      <c r="H94" s="163"/>
      <c r="I94" s="164"/>
      <c r="J94" s="164"/>
      <c r="K94" s="43" t="s">
        <v>57</v>
      </c>
      <c r="L94" s="163"/>
      <c r="M94" s="164"/>
      <c r="N94" s="164"/>
      <c r="O94" s="43" t="s">
        <v>57</v>
      </c>
      <c r="P94" s="163"/>
      <c r="Q94" s="164"/>
      <c r="R94" s="164"/>
      <c r="S94" s="43" t="s">
        <v>57</v>
      </c>
      <c r="T94" s="163"/>
      <c r="U94" s="164"/>
      <c r="V94" s="164"/>
      <c r="W94" s="43" t="s">
        <v>57</v>
      </c>
      <c r="X94" s="163"/>
      <c r="Y94" s="164"/>
      <c r="Z94" s="164"/>
      <c r="AA94" s="43" t="s">
        <v>57</v>
      </c>
      <c r="AB94" s="163"/>
      <c r="AC94" s="164"/>
      <c r="AD94" s="164"/>
      <c r="AE94" s="43" t="s">
        <v>57</v>
      </c>
      <c r="AF94" s="163"/>
      <c r="AG94" s="164"/>
      <c r="AH94" s="164"/>
      <c r="AI94" s="43" t="s">
        <v>57</v>
      </c>
    </row>
    <row r="95" spans="1:35" ht="29.25" customHeight="1" x14ac:dyDescent="0.15">
      <c r="A95" s="252"/>
      <c r="C95" s="159" t="s">
        <v>39</v>
      </c>
      <c r="D95" s="160"/>
      <c r="E95" s="160"/>
      <c r="F95" s="160"/>
      <c r="G95" s="160"/>
      <c r="H95" s="163"/>
      <c r="I95" s="164"/>
      <c r="J95" s="164"/>
      <c r="K95" s="43" t="s">
        <v>57</v>
      </c>
      <c r="L95" s="163"/>
      <c r="M95" s="164"/>
      <c r="N95" s="164"/>
      <c r="O95" s="43" t="s">
        <v>57</v>
      </c>
      <c r="P95" s="163"/>
      <c r="Q95" s="164"/>
      <c r="R95" s="164"/>
      <c r="S95" s="43" t="s">
        <v>57</v>
      </c>
      <c r="T95" s="163"/>
      <c r="U95" s="164"/>
      <c r="V95" s="164"/>
      <c r="W95" s="43" t="s">
        <v>57</v>
      </c>
      <c r="X95" s="163"/>
      <c r="Y95" s="164"/>
      <c r="Z95" s="164"/>
      <c r="AA95" s="43" t="s">
        <v>57</v>
      </c>
      <c r="AB95" s="163"/>
      <c r="AC95" s="164"/>
      <c r="AD95" s="164"/>
      <c r="AE95" s="43" t="s">
        <v>57</v>
      </c>
      <c r="AF95" s="163"/>
      <c r="AG95" s="164"/>
      <c r="AH95" s="164"/>
      <c r="AI95" s="43" t="s">
        <v>57</v>
      </c>
    </row>
    <row r="96" spans="1:35" ht="29.25" customHeight="1" x14ac:dyDescent="0.15">
      <c r="A96" s="252"/>
      <c r="C96" s="167" t="s">
        <v>40</v>
      </c>
      <c r="D96" s="168"/>
      <c r="E96" s="168"/>
      <c r="F96" s="168"/>
      <c r="G96" s="168"/>
      <c r="H96" s="173"/>
      <c r="I96" s="174"/>
      <c r="J96" s="174"/>
      <c r="K96" s="44" t="s">
        <v>57</v>
      </c>
      <c r="L96" s="173"/>
      <c r="M96" s="174"/>
      <c r="N96" s="174"/>
      <c r="O96" s="44" t="s">
        <v>57</v>
      </c>
      <c r="P96" s="173"/>
      <c r="Q96" s="174"/>
      <c r="R96" s="174"/>
      <c r="S96" s="44" t="s">
        <v>57</v>
      </c>
      <c r="T96" s="173"/>
      <c r="U96" s="174"/>
      <c r="V96" s="174"/>
      <c r="W96" s="44" t="s">
        <v>57</v>
      </c>
      <c r="X96" s="173"/>
      <c r="Y96" s="174"/>
      <c r="Z96" s="174"/>
      <c r="AA96" s="44" t="s">
        <v>57</v>
      </c>
      <c r="AB96" s="173"/>
      <c r="AC96" s="174"/>
      <c r="AD96" s="174"/>
      <c r="AE96" s="44" t="s">
        <v>57</v>
      </c>
      <c r="AF96" s="173"/>
      <c r="AG96" s="174"/>
      <c r="AH96" s="174"/>
      <c r="AI96" s="44" t="s">
        <v>57</v>
      </c>
    </row>
    <row r="97" spans="1:35" ht="33" customHeight="1" x14ac:dyDescent="0.15">
      <c r="A97" s="252"/>
      <c r="C97" s="175" t="s">
        <v>1</v>
      </c>
      <c r="D97" s="176"/>
      <c r="E97" s="176"/>
      <c r="F97" s="176"/>
      <c r="G97" s="176"/>
      <c r="H97" s="203">
        <f>SUM(H85:J96)</f>
        <v>0</v>
      </c>
      <c r="I97" s="204"/>
      <c r="J97" s="204"/>
      <c r="K97" s="45" t="s">
        <v>57</v>
      </c>
      <c r="L97" s="203">
        <f>SUM(L85:N96)</f>
        <v>0</v>
      </c>
      <c r="M97" s="204"/>
      <c r="N97" s="204"/>
      <c r="O97" s="45" t="s">
        <v>57</v>
      </c>
      <c r="P97" s="203">
        <f>SUM(P85:R96)</f>
        <v>0</v>
      </c>
      <c r="Q97" s="204"/>
      <c r="R97" s="204"/>
      <c r="S97" s="45" t="s">
        <v>57</v>
      </c>
      <c r="T97" s="203">
        <f>SUM(T85:V96)</f>
        <v>0</v>
      </c>
      <c r="U97" s="204"/>
      <c r="V97" s="204"/>
      <c r="W97" s="45" t="s">
        <v>57</v>
      </c>
      <c r="X97" s="203">
        <f>SUM(X85:Z96)</f>
        <v>0</v>
      </c>
      <c r="Y97" s="204"/>
      <c r="Z97" s="204"/>
      <c r="AA97" s="45" t="s">
        <v>57</v>
      </c>
      <c r="AB97" s="203">
        <f>SUM(AB85:AD96)</f>
        <v>0</v>
      </c>
      <c r="AC97" s="204"/>
      <c r="AD97" s="204"/>
      <c r="AE97" s="45" t="s">
        <v>57</v>
      </c>
      <c r="AF97" s="203">
        <f>SUM(AF85:AH96)</f>
        <v>0</v>
      </c>
      <c r="AG97" s="204"/>
      <c r="AH97" s="204"/>
      <c r="AI97" s="45" t="s">
        <v>57</v>
      </c>
    </row>
    <row r="98" spans="1:35" ht="33" customHeight="1" thickBot="1" x14ac:dyDescent="0.2">
      <c r="A98" s="252"/>
      <c r="C98" s="169" t="s">
        <v>42</v>
      </c>
      <c r="D98" s="170"/>
      <c r="E98" s="170"/>
      <c r="F98" s="170"/>
      <c r="G98" s="170"/>
      <c r="H98" s="184"/>
      <c r="I98" s="185"/>
      <c r="J98" s="185"/>
      <c r="K98" s="46" t="s">
        <v>88</v>
      </c>
      <c r="L98" s="184"/>
      <c r="M98" s="185"/>
      <c r="N98" s="185"/>
      <c r="O98" s="46" t="s">
        <v>88</v>
      </c>
      <c r="P98" s="184"/>
      <c r="Q98" s="185"/>
      <c r="R98" s="185"/>
      <c r="S98" s="46" t="s">
        <v>88</v>
      </c>
      <c r="T98" s="184"/>
      <c r="U98" s="185"/>
      <c r="V98" s="185"/>
      <c r="W98" s="46" t="s">
        <v>88</v>
      </c>
      <c r="X98" s="184"/>
      <c r="Y98" s="185"/>
      <c r="Z98" s="185"/>
      <c r="AA98" s="46" t="s">
        <v>88</v>
      </c>
      <c r="AB98" s="184"/>
      <c r="AC98" s="185"/>
      <c r="AD98" s="185"/>
      <c r="AE98" s="46" t="s">
        <v>88</v>
      </c>
      <c r="AF98" s="184"/>
      <c r="AG98" s="185"/>
      <c r="AH98" s="185"/>
      <c r="AI98" s="46" t="s">
        <v>88</v>
      </c>
    </row>
    <row r="99" spans="1:35" ht="33" customHeight="1" thickTop="1" x14ac:dyDescent="0.15">
      <c r="A99" s="253"/>
      <c r="C99" s="171" t="s">
        <v>41</v>
      </c>
      <c r="D99" s="172"/>
      <c r="E99" s="172"/>
      <c r="F99" s="172"/>
      <c r="G99" s="172"/>
      <c r="H99" s="182">
        <f>ROUNDUP(H97*H98/100,0)</f>
        <v>0</v>
      </c>
      <c r="I99" s="183"/>
      <c r="J99" s="183"/>
      <c r="K99" s="47" t="s">
        <v>57</v>
      </c>
      <c r="L99" s="182">
        <f>ROUNDUP(L97*L98/100,0)</f>
        <v>0</v>
      </c>
      <c r="M99" s="183"/>
      <c r="N99" s="183"/>
      <c r="O99" s="47" t="s">
        <v>57</v>
      </c>
      <c r="P99" s="182">
        <f>ROUNDUP(P97*P98/100,0)</f>
        <v>0</v>
      </c>
      <c r="Q99" s="183"/>
      <c r="R99" s="183"/>
      <c r="S99" s="47" t="s">
        <v>57</v>
      </c>
      <c r="T99" s="182">
        <f>ROUNDUP(T97*T98/100,0)</f>
        <v>0</v>
      </c>
      <c r="U99" s="183"/>
      <c r="V99" s="183"/>
      <c r="W99" s="47" t="s">
        <v>57</v>
      </c>
      <c r="X99" s="182">
        <f>ROUNDUP(X97*X98/100,0)</f>
        <v>0</v>
      </c>
      <c r="Y99" s="183"/>
      <c r="Z99" s="183"/>
      <c r="AA99" s="47" t="s">
        <v>57</v>
      </c>
      <c r="AB99" s="182">
        <f>ROUNDUP(AB97*AB98/100,0)</f>
        <v>0</v>
      </c>
      <c r="AC99" s="183"/>
      <c r="AD99" s="183"/>
      <c r="AE99" s="47" t="s">
        <v>57</v>
      </c>
      <c r="AF99" s="182">
        <f>ROUNDUP(AF97*AF98/100,0)</f>
        <v>0</v>
      </c>
      <c r="AG99" s="183"/>
      <c r="AH99" s="183"/>
      <c r="AI99" s="47" t="s">
        <v>57</v>
      </c>
    </row>
    <row r="100" spans="1:35" ht="21.75" customHeight="1" x14ac:dyDescent="0.15">
      <c r="C100" s="1" t="s">
        <v>43</v>
      </c>
    </row>
    <row r="102" spans="1:35" ht="21.75" customHeight="1" x14ac:dyDescent="0.15">
      <c r="C102" s="1" t="s">
        <v>109</v>
      </c>
    </row>
    <row r="103" spans="1:35" ht="21.75" customHeight="1" x14ac:dyDescent="0.15">
      <c r="C103" s="165" t="s">
        <v>113</v>
      </c>
      <c r="D103" s="192"/>
      <c r="E103" s="192"/>
      <c r="F103" s="192"/>
      <c r="G103" s="192"/>
      <c r="H103" s="192"/>
      <c r="I103" s="192"/>
      <c r="J103" s="192"/>
      <c r="K103" s="165" t="s">
        <v>110</v>
      </c>
      <c r="L103" s="192"/>
      <c r="M103" s="192"/>
      <c r="N103" s="165" t="s">
        <v>111</v>
      </c>
      <c r="O103" s="192"/>
      <c r="P103" s="192"/>
    </row>
    <row r="104" spans="1:35" ht="21.75" customHeight="1" x14ac:dyDescent="0.15">
      <c r="C104" s="180"/>
      <c r="D104" s="180"/>
      <c r="E104" s="180"/>
      <c r="F104" s="180"/>
      <c r="G104" s="180"/>
      <c r="H104" s="180"/>
      <c r="I104" s="180"/>
      <c r="J104" s="180"/>
      <c r="K104" s="237" t="s">
        <v>112</v>
      </c>
      <c r="L104" s="237"/>
      <c r="M104" s="237"/>
      <c r="N104" s="193"/>
      <c r="O104" s="146"/>
      <c r="P104" s="17" t="s">
        <v>22</v>
      </c>
    </row>
    <row r="105" spans="1:35" ht="21.75" customHeight="1" x14ac:dyDescent="0.15">
      <c r="C105" s="194"/>
      <c r="D105" s="194"/>
      <c r="E105" s="194"/>
      <c r="F105" s="194"/>
      <c r="G105" s="194"/>
      <c r="H105" s="194"/>
      <c r="I105" s="194"/>
      <c r="J105" s="194"/>
      <c r="K105" s="238"/>
      <c r="L105" s="238"/>
      <c r="M105" s="238"/>
      <c r="N105" s="239"/>
      <c r="O105" s="155"/>
      <c r="P105" s="19" t="s">
        <v>22</v>
      </c>
    </row>
    <row r="106" spans="1:35" ht="21.75" customHeight="1" x14ac:dyDescent="0.15">
      <c r="C106" s="194"/>
      <c r="D106" s="194"/>
      <c r="E106" s="194"/>
      <c r="F106" s="194"/>
      <c r="G106" s="194"/>
      <c r="H106" s="194"/>
      <c r="I106" s="194"/>
      <c r="J106" s="194"/>
      <c r="K106" s="238"/>
      <c r="L106" s="238"/>
      <c r="M106" s="238"/>
      <c r="N106" s="239"/>
      <c r="O106" s="155"/>
      <c r="P106" s="19" t="s">
        <v>22</v>
      </c>
    </row>
    <row r="107" spans="1:35" ht="21.75" customHeight="1" x14ac:dyDescent="0.15">
      <c r="C107" s="216"/>
      <c r="D107" s="216"/>
      <c r="E107" s="216"/>
      <c r="F107" s="216"/>
      <c r="G107" s="216"/>
      <c r="H107" s="216"/>
      <c r="I107" s="216"/>
      <c r="J107" s="216"/>
      <c r="K107" s="240"/>
      <c r="L107" s="240"/>
      <c r="M107" s="240"/>
      <c r="N107" s="222"/>
      <c r="O107" s="147"/>
      <c r="P107" s="21" t="s">
        <v>22</v>
      </c>
    </row>
    <row r="108" spans="1:35" ht="21.75" customHeight="1" x14ac:dyDescent="0.15">
      <c r="C108" s="135" t="s">
        <v>261</v>
      </c>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row>
    <row r="109" spans="1:35" ht="21.75" customHeight="1" x14ac:dyDescent="0.15">
      <c r="C109" s="135" t="s">
        <v>262</v>
      </c>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row>
    <row r="110" spans="1:35" ht="21.75" customHeight="1" x14ac:dyDescent="0.15">
      <c r="D110" s="1" t="s">
        <v>263</v>
      </c>
    </row>
    <row r="111" spans="1:35" ht="21.75" customHeight="1" x14ac:dyDescent="0.15">
      <c r="E111" s="1" t="s">
        <v>264</v>
      </c>
    </row>
    <row r="112" spans="1:35" ht="21.75" customHeight="1" x14ac:dyDescent="0.15">
      <c r="E112" s="1" t="s">
        <v>265</v>
      </c>
    </row>
    <row r="113" spans="1:53" ht="21.75" customHeight="1" x14ac:dyDescent="0.15">
      <c r="D113" s="1" t="s">
        <v>343</v>
      </c>
    </row>
    <row r="114" spans="1:53" ht="3" customHeight="1" x14ac:dyDescent="0.15"/>
    <row r="115" spans="1:53" ht="3" customHeight="1" x14ac:dyDescent="0.15"/>
    <row r="116" spans="1:53" ht="21.75" customHeight="1" x14ac:dyDescent="0.15">
      <c r="A116" s="254" t="s">
        <v>91</v>
      </c>
      <c r="C116" s="4" t="s">
        <v>44</v>
      </c>
      <c r="D116" s="5"/>
      <c r="E116" s="5"/>
      <c r="F116" s="5"/>
      <c r="G116" s="5"/>
      <c r="H116" s="5"/>
      <c r="I116" s="5"/>
      <c r="J116" s="137">
        <f>SUM(AD120:AH134)</f>
        <v>0</v>
      </c>
      <c r="K116" s="137"/>
      <c r="L116" s="137"/>
      <c r="M116" s="137"/>
      <c r="N116" s="137"/>
      <c r="O116" s="137"/>
      <c r="P116" s="5" t="s">
        <v>57</v>
      </c>
      <c r="Q116" s="5"/>
      <c r="R116" s="5"/>
      <c r="S116" s="5"/>
      <c r="T116" s="5"/>
      <c r="U116" s="5"/>
      <c r="V116" s="5"/>
      <c r="W116" s="5"/>
      <c r="X116" s="5"/>
      <c r="Y116" s="5"/>
      <c r="Z116" s="5"/>
      <c r="AA116" s="5"/>
      <c r="AB116" s="5"/>
      <c r="AC116" s="5"/>
      <c r="AD116" s="5"/>
      <c r="AE116" s="5"/>
      <c r="AF116" s="5"/>
      <c r="AG116" s="5"/>
      <c r="AH116" s="5"/>
      <c r="AI116" s="6"/>
    </row>
    <row r="117" spans="1:53" ht="21.75" customHeight="1" x14ac:dyDescent="0.15">
      <c r="A117" s="255"/>
      <c r="C117" s="7"/>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9"/>
    </row>
    <row r="118" spans="1:53" ht="30" customHeight="1" x14ac:dyDescent="0.15">
      <c r="A118" s="255"/>
      <c r="C118" s="195" t="s">
        <v>45</v>
      </c>
      <c r="D118" s="196"/>
      <c r="E118" s="196"/>
      <c r="F118" s="196"/>
      <c r="G118" s="196"/>
      <c r="H118" s="196"/>
      <c r="I118" s="197"/>
      <c r="J118" s="219" t="s">
        <v>46</v>
      </c>
      <c r="K118" s="197"/>
      <c r="L118" s="195" t="s">
        <v>279</v>
      </c>
      <c r="M118" s="201"/>
      <c r="N118" s="201"/>
      <c r="O118" s="202"/>
      <c r="P118" s="195" t="s">
        <v>47</v>
      </c>
      <c r="Q118" s="196"/>
      <c r="R118" s="196"/>
      <c r="S118" s="196"/>
      <c r="T118" s="196"/>
      <c r="U118" s="197"/>
      <c r="V118" s="219" t="s">
        <v>53</v>
      </c>
      <c r="W118" s="197"/>
      <c r="X118" s="195" t="s">
        <v>48</v>
      </c>
      <c r="Y118" s="196"/>
      <c r="Z118" s="197"/>
      <c r="AA118" s="198" t="s">
        <v>50</v>
      </c>
      <c r="AB118" s="199"/>
      <c r="AC118" s="200"/>
      <c r="AD118" s="195" t="s">
        <v>49</v>
      </c>
      <c r="AE118" s="196"/>
      <c r="AF118" s="196"/>
      <c r="AG118" s="196"/>
      <c r="AH118" s="196"/>
      <c r="AI118" s="197"/>
      <c r="AL118" s="119"/>
      <c r="AM118" s="119"/>
      <c r="AN118" s="119"/>
      <c r="AO118" s="119"/>
      <c r="AP118" s="119"/>
      <c r="AQ118" s="119"/>
      <c r="AR118" s="119"/>
      <c r="AS118" s="119" t="s">
        <v>329</v>
      </c>
      <c r="AT118" s="119"/>
      <c r="AU118" s="119"/>
      <c r="AV118" s="119"/>
      <c r="AW118" s="119"/>
      <c r="AX118" s="119" t="s">
        <v>330</v>
      </c>
      <c r="AY118" s="119"/>
      <c r="AZ118" s="119"/>
      <c r="BA118" s="119"/>
    </row>
    <row r="119" spans="1:53" ht="15.75" x14ac:dyDescent="0.15">
      <c r="A119" s="255"/>
      <c r="C119" s="23"/>
      <c r="D119" s="25"/>
      <c r="E119" s="25"/>
      <c r="F119" s="25"/>
      <c r="G119" s="25"/>
      <c r="H119" s="25"/>
      <c r="I119" s="26"/>
      <c r="J119" s="23"/>
      <c r="K119" s="12"/>
      <c r="L119" s="260" t="s">
        <v>280</v>
      </c>
      <c r="M119" s="261"/>
      <c r="N119" s="262" t="s">
        <v>281</v>
      </c>
      <c r="O119" s="263"/>
      <c r="P119" s="186" t="s">
        <v>93</v>
      </c>
      <c r="Q119" s="187"/>
      <c r="R119" s="187"/>
      <c r="S119" s="187"/>
      <c r="T119" s="187"/>
      <c r="U119" s="188"/>
      <c r="V119" s="23"/>
      <c r="W119" s="26"/>
      <c r="X119" s="186" t="s">
        <v>94</v>
      </c>
      <c r="Y119" s="187"/>
      <c r="Z119" s="188"/>
      <c r="AA119" s="189" t="s">
        <v>95</v>
      </c>
      <c r="AB119" s="190"/>
      <c r="AC119" s="191"/>
      <c r="AD119" s="186"/>
      <c r="AE119" s="187"/>
      <c r="AF119" s="187"/>
      <c r="AG119" s="187"/>
      <c r="AH119" s="187"/>
      <c r="AI119" s="188"/>
      <c r="AL119" s="119" t="s">
        <v>331</v>
      </c>
      <c r="AM119" s="119" t="s">
        <v>332</v>
      </c>
      <c r="AN119" s="119" t="s">
        <v>333</v>
      </c>
      <c r="AO119" s="119" t="s">
        <v>334</v>
      </c>
      <c r="AP119" s="119" t="s">
        <v>335</v>
      </c>
      <c r="AQ119" s="119" t="s">
        <v>336</v>
      </c>
      <c r="AR119" s="119" t="s">
        <v>337</v>
      </c>
      <c r="AS119" s="119" t="s">
        <v>338</v>
      </c>
      <c r="AT119" s="126" t="s">
        <v>342</v>
      </c>
      <c r="AU119" s="119" t="s">
        <v>339</v>
      </c>
      <c r="AV119" s="119" t="s">
        <v>340</v>
      </c>
      <c r="AW119" s="119" t="s">
        <v>341</v>
      </c>
      <c r="AX119" s="119" t="s">
        <v>338</v>
      </c>
      <c r="AY119" s="119" t="s">
        <v>339</v>
      </c>
      <c r="AZ119" s="119" t="s">
        <v>340</v>
      </c>
      <c r="BA119" s="119" t="s">
        <v>341</v>
      </c>
    </row>
    <row r="120" spans="1:53" ht="30" customHeight="1" x14ac:dyDescent="0.15">
      <c r="A120" s="255"/>
      <c r="C120" s="180" t="s">
        <v>115</v>
      </c>
      <c r="D120" s="181"/>
      <c r="E120" s="181"/>
      <c r="F120" s="181"/>
      <c r="G120" s="181"/>
      <c r="H120" s="181"/>
      <c r="I120" s="181"/>
      <c r="J120" s="241"/>
      <c r="K120" s="242"/>
      <c r="L120" s="264"/>
      <c r="M120" s="265"/>
      <c r="N120" s="266"/>
      <c r="O120" s="267"/>
      <c r="P120" s="161"/>
      <c r="Q120" s="162"/>
      <c r="R120" s="162"/>
      <c r="S120" s="162"/>
      <c r="T120" s="162"/>
      <c r="U120" s="28" t="s">
        <v>57</v>
      </c>
      <c r="V120" s="180">
        <v>7</v>
      </c>
      <c r="W120" s="181"/>
      <c r="X120" s="177">
        <f>IFERROR(IF(AM120="旧計算",VLOOKUP(V120,'減価償却耐用年数（定額法）'!A:B,2,0),VLOOKUP(V120,'減価償却耐用年数（定額法）'!A:C,3,0)),"")</f>
        <v>0.14299999999999999</v>
      </c>
      <c r="Y120" s="178"/>
      <c r="Z120" s="179"/>
      <c r="AA120" s="161"/>
      <c r="AB120" s="162"/>
      <c r="AC120" s="28" t="s">
        <v>88</v>
      </c>
      <c r="AD120" s="161">
        <f>IF(AM120="旧計算",AW120*(AA120/100),BA120*(AA120/100))</f>
        <v>0</v>
      </c>
      <c r="AE120" s="162"/>
      <c r="AF120" s="162"/>
      <c r="AG120" s="162"/>
      <c r="AH120" s="162"/>
      <c r="AI120" s="28" t="s">
        <v>57</v>
      </c>
      <c r="AK120" s="127"/>
      <c r="AL120" s="127" t="str">
        <f>IF(OR(L120="",N120=""),"",DATE(VLOOKUP(L120,和暦⇔西暦!A:B,2,0),N120,1))</f>
        <v/>
      </c>
      <c r="AM120" s="119" t="str">
        <f>IF(AL120&lt;39172,"旧計算","新計算")</f>
        <v>新計算</v>
      </c>
      <c r="AN120" s="128">
        <f>IF(AL120&lt;39172,ROUNDUP(P120*0.95,0),P120)</f>
        <v>0</v>
      </c>
      <c r="AO120" s="125">
        <f>DATE($A$3,1,1)</f>
        <v>43831</v>
      </c>
      <c r="AP120" s="125">
        <f>DATE($A$3,12,1)</f>
        <v>44166</v>
      </c>
      <c r="AQ120" s="119"/>
      <c r="AR120" s="119" t="e">
        <f>IF(V120+6&lt;AS120,1,IF(AND(V120&lt;AS120,V120+5&lt;AS120),ROUNDUP((P120-AN120)/5,0),ROUNDUP(AN120*X120,0)))</f>
        <v>#VALUE!</v>
      </c>
      <c r="AS120" s="119" t="e">
        <f>DATEDIF(AL120,AO120,"y")</f>
        <v>#VALUE!</v>
      </c>
      <c r="AT120" s="125">
        <f>P120-AN120</f>
        <v>0</v>
      </c>
      <c r="AU120" s="119" t="e">
        <f>IF(AS120&gt;V120,ROUNDUP(AT120/5,0),IF(V120=AS120,AR120-AT120,ROUNDUP(AN120*X120,0)))</f>
        <v>#VALUE!</v>
      </c>
      <c r="AV120" s="119" t="e">
        <f>IF(AR120=1,0,IF(AR120&lt;AU120,AR120-1,AU120))</f>
        <v>#VALUE!</v>
      </c>
      <c r="AW120" s="119" t="e">
        <f>AU120</f>
        <v>#VALUE!</v>
      </c>
      <c r="AX120" s="119">
        <f>IFERROR(DATEDIF(AL120,AO120,"y"),1)</f>
        <v>1</v>
      </c>
      <c r="AY120" s="119">
        <f>IF(AX120&gt;V120,1,ROUNDUP(AN120*X120,0))</f>
        <v>0</v>
      </c>
      <c r="AZ120" s="119" t="e">
        <f>IF(AR120=1,0,IF(AY120&gt;AR120,AR120-1,AY120))</f>
        <v>#VALUE!</v>
      </c>
      <c r="BA120" s="119">
        <f>AY120</f>
        <v>0</v>
      </c>
    </row>
    <row r="121" spans="1:53" ht="30" customHeight="1" x14ac:dyDescent="0.15">
      <c r="A121" s="255"/>
      <c r="C121" s="194" t="s">
        <v>116</v>
      </c>
      <c r="D121" s="205"/>
      <c r="E121" s="205"/>
      <c r="F121" s="205"/>
      <c r="G121" s="205"/>
      <c r="H121" s="205"/>
      <c r="I121" s="205"/>
      <c r="J121" s="207"/>
      <c r="K121" s="208"/>
      <c r="L121" s="209"/>
      <c r="M121" s="210"/>
      <c r="N121" s="211"/>
      <c r="O121" s="212"/>
      <c r="P121" s="163"/>
      <c r="Q121" s="164"/>
      <c r="R121" s="164"/>
      <c r="S121" s="164"/>
      <c r="T121" s="164"/>
      <c r="U121" s="29" t="s">
        <v>57</v>
      </c>
      <c r="V121" s="194">
        <v>7</v>
      </c>
      <c r="W121" s="205"/>
      <c r="X121" s="206">
        <f>IFERROR(IF(AM121="旧計算",VLOOKUP(V121,'減価償却耐用年数（定額法）'!A:B,2,0),VLOOKUP(V121,'減価償却耐用年数（定額法）'!A:C,3,0)),"")</f>
        <v>0.14299999999999999</v>
      </c>
      <c r="Y121" s="206"/>
      <c r="Z121" s="206"/>
      <c r="AA121" s="163"/>
      <c r="AB121" s="164"/>
      <c r="AC121" s="29" t="s">
        <v>88</v>
      </c>
      <c r="AD121" s="163">
        <f t="shared" ref="AD121:AD134" si="0">IF(AM121="旧計算",AW121*(AA121/100),BA121*(AA121/100))</f>
        <v>0</v>
      </c>
      <c r="AE121" s="164"/>
      <c r="AF121" s="164"/>
      <c r="AG121" s="164"/>
      <c r="AH121" s="164"/>
      <c r="AI121" s="29" t="s">
        <v>57</v>
      </c>
      <c r="AL121" s="127" t="str">
        <f>IF(OR(L121="",N121=""),"",DATE(VLOOKUP(L121,和暦⇔西暦!A:B,2,0),N121,1))</f>
        <v/>
      </c>
      <c r="AM121" s="119" t="str">
        <f t="shared" ref="AM121:AM136" si="1">IF(AL121&lt;39172,"旧計算","新計算")</f>
        <v>新計算</v>
      </c>
      <c r="AN121" s="128">
        <f t="shared" ref="AN121:AN134" si="2">IF(AL121&lt;39172,ROUNDUP(P121*0.95,0),P121)</f>
        <v>0</v>
      </c>
      <c r="AO121" s="125">
        <f t="shared" ref="AO121:AO136" si="3">DATE($A$3,1,1)</f>
        <v>43831</v>
      </c>
      <c r="AP121" s="125">
        <f t="shared" ref="AP121:AP136" si="4">DATE($A$3,12,1)</f>
        <v>44166</v>
      </c>
      <c r="AQ121" s="119"/>
      <c r="AR121" s="119" t="e">
        <f t="shared" ref="AR121:AR134" si="5">IF(V121+6&lt;AS121,1,IF(AND(V121&lt;AS121,V121+5&lt;AS121),ROUNDUP((P121-AN121)/5,0),ROUNDUP(AN121*X121,0)))</f>
        <v>#VALUE!</v>
      </c>
      <c r="AS121" s="119" t="e">
        <f t="shared" ref="AS121:AS134" si="6">DATEDIF(AL121,AO121,"y")</f>
        <v>#VALUE!</v>
      </c>
      <c r="AT121" s="125">
        <f t="shared" ref="AT121:AT134" si="7">P121-AN121</f>
        <v>0</v>
      </c>
      <c r="AU121" s="119" t="e">
        <f t="shared" ref="AU121:AU134" si="8">IF(AS121&gt;V121,ROUNDUP(AT121/5,0),IF(V121=AS121,AR121-AT121,ROUNDUP(AN121*X121,0)))</f>
        <v>#VALUE!</v>
      </c>
      <c r="AV121" s="119" t="e">
        <f t="shared" ref="AV121:AV134" si="9">IF(AR121=1,0,IF(AR121&lt;AU121,AR121-1,AU121))</f>
        <v>#VALUE!</v>
      </c>
      <c r="AW121" s="119" t="e">
        <f t="shared" ref="AW121:AW134" si="10">AU121</f>
        <v>#VALUE!</v>
      </c>
      <c r="AX121" s="119">
        <f t="shared" ref="AX121:AX134" si="11">IFERROR(DATEDIF(AL121,AO121,"y"),1)</f>
        <v>1</v>
      </c>
      <c r="AY121" s="119">
        <f t="shared" ref="AY121:AY134" si="12">IF(AX121&gt;V121,1,ROUNDUP(AN121*X121,0))</f>
        <v>0</v>
      </c>
      <c r="AZ121" s="119" t="e">
        <f t="shared" ref="AZ121:AZ134" si="13">IF(AR121=1,0,IF(AY121&gt;AR121,AR121-1,AY121))</f>
        <v>#VALUE!</v>
      </c>
      <c r="BA121" s="119">
        <f t="shared" ref="BA121:BA134" si="14">AY121</f>
        <v>0</v>
      </c>
    </row>
    <row r="122" spans="1:53" ht="30" customHeight="1" x14ac:dyDescent="0.15">
      <c r="A122" s="255"/>
      <c r="C122" s="194" t="s">
        <v>117</v>
      </c>
      <c r="D122" s="205"/>
      <c r="E122" s="205"/>
      <c r="F122" s="205"/>
      <c r="G122" s="205"/>
      <c r="H122" s="205"/>
      <c r="I122" s="205"/>
      <c r="J122" s="207"/>
      <c r="K122" s="208"/>
      <c r="L122" s="209"/>
      <c r="M122" s="210"/>
      <c r="N122" s="211"/>
      <c r="O122" s="212"/>
      <c r="P122" s="163"/>
      <c r="Q122" s="164"/>
      <c r="R122" s="164"/>
      <c r="S122" s="164"/>
      <c r="T122" s="164"/>
      <c r="U122" s="29" t="s">
        <v>57</v>
      </c>
      <c r="V122" s="194">
        <v>7</v>
      </c>
      <c r="W122" s="205"/>
      <c r="X122" s="206">
        <f>IFERROR(IF(AM122="旧計算",VLOOKUP(V122,'減価償却耐用年数（定額法）'!A:B,2,0),VLOOKUP(V122,'減価償却耐用年数（定額法）'!A:C,3,0)),"")</f>
        <v>0.14299999999999999</v>
      </c>
      <c r="Y122" s="206"/>
      <c r="Z122" s="206"/>
      <c r="AA122" s="163"/>
      <c r="AB122" s="164"/>
      <c r="AC122" s="29" t="s">
        <v>88</v>
      </c>
      <c r="AD122" s="163">
        <f t="shared" si="0"/>
        <v>0</v>
      </c>
      <c r="AE122" s="164"/>
      <c r="AF122" s="164"/>
      <c r="AG122" s="164"/>
      <c r="AH122" s="164"/>
      <c r="AI122" s="29" t="s">
        <v>57</v>
      </c>
      <c r="AL122" s="127" t="str">
        <f>IF(OR(L122="",N122=""),"",DATE(VLOOKUP(L122,和暦⇔西暦!A:B,2,0),N122,1))</f>
        <v/>
      </c>
      <c r="AM122" s="119" t="str">
        <f t="shared" si="1"/>
        <v>新計算</v>
      </c>
      <c r="AN122" s="128">
        <f t="shared" si="2"/>
        <v>0</v>
      </c>
      <c r="AO122" s="125">
        <f t="shared" si="3"/>
        <v>43831</v>
      </c>
      <c r="AP122" s="125">
        <f t="shared" si="4"/>
        <v>44166</v>
      </c>
      <c r="AQ122" s="119"/>
      <c r="AR122" s="119" t="e">
        <f t="shared" si="5"/>
        <v>#VALUE!</v>
      </c>
      <c r="AS122" s="119" t="e">
        <f t="shared" si="6"/>
        <v>#VALUE!</v>
      </c>
      <c r="AT122" s="125">
        <f t="shared" si="7"/>
        <v>0</v>
      </c>
      <c r="AU122" s="119" t="e">
        <f t="shared" si="8"/>
        <v>#VALUE!</v>
      </c>
      <c r="AV122" s="119" t="e">
        <f t="shared" si="9"/>
        <v>#VALUE!</v>
      </c>
      <c r="AW122" s="119" t="e">
        <f t="shared" si="10"/>
        <v>#VALUE!</v>
      </c>
      <c r="AX122" s="119">
        <f t="shared" si="11"/>
        <v>1</v>
      </c>
      <c r="AY122" s="119">
        <f t="shared" si="12"/>
        <v>0</v>
      </c>
      <c r="AZ122" s="119" t="e">
        <f t="shared" si="13"/>
        <v>#VALUE!</v>
      </c>
      <c r="BA122" s="119">
        <f t="shared" si="14"/>
        <v>0</v>
      </c>
    </row>
    <row r="123" spans="1:53" ht="30" customHeight="1" x14ac:dyDescent="0.15">
      <c r="A123" s="255"/>
      <c r="C123" s="194" t="s">
        <v>118</v>
      </c>
      <c r="D123" s="205"/>
      <c r="E123" s="205"/>
      <c r="F123" s="205"/>
      <c r="G123" s="205"/>
      <c r="H123" s="205"/>
      <c r="I123" s="205"/>
      <c r="J123" s="207"/>
      <c r="K123" s="208"/>
      <c r="L123" s="209"/>
      <c r="M123" s="210"/>
      <c r="N123" s="211"/>
      <c r="O123" s="212"/>
      <c r="P123" s="163"/>
      <c r="Q123" s="164"/>
      <c r="R123" s="164"/>
      <c r="S123" s="164"/>
      <c r="T123" s="164"/>
      <c r="U123" s="29" t="s">
        <v>57</v>
      </c>
      <c r="V123" s="194">
        <v>7</v>
      </c>
      <c r="W123" s="205"/>
      <c r="X123" s="206">
        <f>IFERROR(IF(AM123="旧計算",VLOOKUP(V123,'減価償却耐用年数（定額法）'!A:B,2,0),VLOOKUP(V123,'減価償却耐用年数（定額法）'!A:C,3,0)),"")</f>
        <v>0.14299999999999999</v>
      </c>
      <c r="Y123" s="206"/>
      <c r="Z123" s="206"/>
      <c r="AA123" s="163"/>
      <c r="AB123" s="164"/>
      <c r="AC123" s="29" t="s">
        <v>88</v>
      </c>
      <c r="AD123" s="163">
        <f t="shared" si="0"/>
        <v>0</v>
      </c>
      <c r="AE123" s="164"/>
      <c r="AF123" s="164"/>
      <c r="AG123" s="164"/>
      <c r="AH123" s="164"/>
      <c r="AI123" s="29" t="s">
        <v>57</v>
      </c>
      <c r="AL123" s="127" t="str">
        <f>IF(OR(L123="",N123=""),"",DATE(VLOOKUP(L123,和暦⇔西暦!A:B,2,0),N123,1))</f>
        <v/>
      </c>
      <c r="AM123" s="119" t="str">
        <f t="shared" si="1"/>
        <v>新計算</v>
      </c>
      <c r="AN123" s="128">
        <f t="shared" si="2"/>
        <v>0</v>
      </c>
      <c r="AO123" s="125">
        <f t="shared" si="3"/>
        <v>43831</v>
      </c>
      <c r="AP123" s="125">
        <f t="shared" si="4"/>
        <v>44166</v>
      </c>
      <c r="AQ123" s="119"/>
      <c r="AR123" s="119" t="e">
        <f t="shared" si="5"/>
        <v>#VALUE!</v>
      </c>
      <c r="AS123" s="119" t="e">
        <f t="shared" si="6"/>
        <v>#VALUE!</v>
      </c>
      <c r="AT123" s="125">
        <f t="shared" si="7"/>
        <v>0</v>
      </c>
      <c r="AU123" s="119" t="e">
        <f t="shared" si="8"/>
        <v>#VALUE!</v>
      </c>
      <c r="AV123" s="119" t="e">
        <f t="shared" si="9"/>
        <v>#VALUE!</v>
      </c>
      <c r="AW123" s="119" t="e">
        <f t="shared" si="10"/>
        <v>#VALUE!</v>
      </c>
      <c r="AX123" s="119">
        <f t="shared" si="11"/>
        <v>1</v>
      </c>
      <c r="AY123" s="119">
        <f t="shared" si="12"/>
        <v>0</v>
      </c>
      <c r="AZ123" s="119" t="e">
        <f t="shared" si="13"/>
        <v>#VALUE!</v>
      </c>
      <c r="BA123" s="119">
        <f t="shared" si="14"/>
        <v>0</v>
      </c>
    </row>
    <row r="124" spans="1:53" ht="30" customHeight="1" x14ac:dyDescent="0.15">
      <c r="A124" s="255"/>
      <c r="C124" s="194" t="s">
        <v>119</v>
      </c>
      <c r="D124" s="205"/>
      <c r="E124" s="205"/>
      <c r="F124" s="205"/>
      <c r="G124" s="205"/>
      <c r="H124" s="205"/>
      <c r="I124" s="205"/>
      <c r="J124" s="207"/>
      <c r="K124" s="208"/>
      <c r="L124" s="209"/>
      <c r="M124" s="210"/>
      <c r="N124" s="211"/>
      <c r="O124" s="212"/>
      <c r="P124" s="163"/>
      <c r="Q124" s="164"/>
      <c r="R124" s="164"/>
      <c r="S124" s="164"/>
      <c r="T124" s="164"/>
      <c r="U124" s="29" t="s">
        <v>57</v>
      </c>
      <c r="V124" s="194">
        <v>7</v>
      </c>
      <c r="W124" s="205"/>
      <c r="X124" s="206">
        <f>IFERROR(IF(AM124="旧計算",VLOOKUP(V124,'減価償却耐用年数（定額法）'!A:B,2,0),VLOOKUP(V124,'減価償却耐用年数（定額法）'!A:C,3,0)),"")</f>
        <v>0.14299999999999999</v>
      </c>
      <c r="Y124" s="206"/>
      <c r="Z124" s="206"/>
      <c r="AA124" s="163"/>
      <c r="AB124" s="164"/>
      <c r="AC124" s="29" t="s">
        <v>88</v>
      </c>
      <c r="AD124" s="163">
        <f t="shared" si="0"/>
        <v>0</v>
      </c>
      <c r="AE124" s="164"/>
      <c r="AF124" s="164"/>
      <c r="AG124" s="164"/>
      <c r="AH124" s="164"/>
      <c r="AI124" s="29" t="s">
        <v>57</v>
      </c>
      <c r="AL124" s="127" t="str">
        <f>IF(OR(L124="",N124=""),"",DATE(VLOOKUP(L124,和暦⇔西暦!A:B,2,0),N124,1))</f>
        <v/>
      </c>
      <c r="AM124" s="119" t="str">
        <f t="shared" si="1"/>
        <v>新計算</v>
      </c>
      <c r="AN124" s="128">
        <f t="shared" si="2"/>
        <v>0</v>
      </c>
      <c r="AO124" s="125">
        <f t="shared" si="3"/>
        <v>43831</v>
      </c>
      <c r="AP124" s="125">
        <f t="shared" si="4"/>
        <v>44166</v>
      </c>
      <c r="AQ124" s="119"/>
      <c r="AR124" s="119" t="e">
        <f t="shared" si="5"/>
        <v>#VALUE!</v>
      </c>
      <c r="AS124" s="119" t="e">
        <f t="shared" si="6"/>
        <v>#VALUE!</v>
      </c>
      <c r="AT124" s="125">
        <f t="shared" si="7"/>
        <v>0</v>
      </c>
      <c r="AU124" s="119" t="e">
        <f t="shared" si="8"/>
        <v>#VALUE!</v>
      </c>
      <c r="AV124" s="119" t="e">
        <f t="shared" si="9"/>
        <v>#VALUE!</v>
      </c>
      <c r="AW124" s="119" t="e">
        <f t="shared" si="10"/>
        <v>#VALUE!</v>
      </c>
      <c r="AX124" s="119">
        <f t="shared" si="11"/>
        <v>1</v>
      </c>
      <c r="AY124" s="119">
        <f t="shared" si="12"/>
        <v>0</v>
      </c>
      <c r="AZ124" s="119" t="e">
        <f t="shared" si="13"/>
        <v>#VALUE!</v>
      </c>
      <c r="BA124" s="119">
        <f t="shared" si="14"/>
        <v>0</v>
      </c>
    </row>
    <row r="125" spans="1:53" ht="30" customHeight="1" x14ac:dyDescent="0.15">
      <c r="A125" s="255"/>
      <c r="C125" s="194" t="s">
        <v>120</v>
      </c>
      <c r="D125" s="205"/>
      <c r="E125" s="205"/>
      <c r="F125" s="205"/>
      <c r="G125" s="205"/>
      <c r="H125" s="205"/>
      <c r="I125" s="205"/>
      <c r="J125" s="207"/>
      <c r="K125" s="208"/>
      <c r="L125" s="209"/>
      <c r="M125" s="210"/>
      <c r="N125" s="211"/>
      <c r="O125" s="212"/>
      <c r="P125" s="163"/>
      <c r="Q125" s="164"/>
      <c r="R125" s="164"/>
      <c r="S125" s="164"/>
      <c r="T125" s="164"/>
      <c r="U125" s="29" t="s">
        <v>57</v>
      </c>
      <c r="V125" s="194">
        <v>7</v>
      </c>
      <c r="W125" s="205"/>
      <c r="X125" s="206">
        <f>IFERROR(IF(AM125="旧計算",VLOOKUP(V125,'減価償却耐用年数（定額法）'!A:B,2,0),VLOOKUP(V125,'減価償却耐用年数（定額法）'!A:C,3,0)),"")</f>
        <v>0.14299999999999999</v>
      </c>
      <c r="Y125" s="206"/>
      <c r="Z125" s="206"/>
      <c r="AA125" s="163"/>
      <c r="AB125" s="164"/>
      <c r="AC125" s="29" t="s">
        <v>88</v>
      </c>
      <c r="AD125" s="163">
        <f t="shared" si="0"/>
        <v>0</v>
      </c>
      <c r="AE125" s="164"/>
      <c r="AF125" s="164"/>
      <c r="AG125" s="164"/>
      <c r="AH125" s="164"/>
      <c r="AI125" s="29" t="s">
        <v>57</v>
      </c>
      <c r="AL125" s="127" t="str">
        <f>IF(OR(L125="",N125=""),"",DATE(VLOOKUP(L125,和暦⇔西暦!A:B,2,0),N125,1))</f>
        <v/>
      </c>
      <c r="AM125" s="119" t="str">
        <f t="shared" si="1"/>
        <v>新計算</v>
      </c>
      <c r="AN125" s="128">
        <f t="shared" si="2"/>
        <v>0</v>
      </c>
      <c r="AO125" s="125">
        <f t="shared" si="3"/>
        <v>43831</v>
      </c>
      <c r="AP125" s="125">
        <f t="shared" si="4"/>
        <v>44166</v>
      </c>
      <c r="AQ125" s="119"/>
      <c r="AR125" s="119" t="e">
        <f t="shared" si="5"/>
        <v>#VALUE!</v>
      </c>
      <c r="AS125" s="119" t="e">
        <f t="shared" si="6"/>
        <v>#VALUE!</v>
      </c>
      <c r="AT125" s="125">
        <f t="shared" si="7"/>
        <v>0</v>
      </c>
      <c r="AU125" s="119" t="e">
        <f t="shared" si="8"/>
        <v>#VALUE!</v>
      </c>
      <c r="AV125" s="119" t="e">
        <f t="shared" si="9"/>
        <v>#VALUE!</v>
      </c>
      <c r="AW125" s="119" t="e">
        <f t="shared" si="10"/>
        <v>#VALUE!</v>
      </c>
      <c r="AX125" s="119">
        <f t="shared" si="11"/>
        <v>1</v>
      </c>
      <c r="AY125" s="119">
        <f t="shared" si="12"/>
        <v>0</v>
      </c>
      <c r="AZ125" s="119" t="e">
        <f t="shared" si="13"/>
        <v>#VALUE!</v>
      </c>
      <c r="BA125" s="119">
        <f t="shared" si="14"/>
        <v>0</v>
      </c>
    </row>
    <row r="126" spans="1:53" ht="30" customHeight="1" x14ac:dyDescent="0.15">
      <c r="A126" s="255"/>
      <c r="C126" s="194" t="s">
        <v>121</v>
      </c>
      <c r="D126" s="205"/>
      <c r="E126" s="205"/>
      <c r="F126" s="205"/>
      <c r="G126" s="205"/>
      <c r="H126" s="205"/>
      <c r="I126" s="205"/>
      <c r="J126" s="207"/>
      <c r="K126" s="208"/>
      <c r="L126" s="209"/>
      <c r="M126" s="210"/>
      <c r="N126" s="211"/>
      <c r="O126" s="212"/>
      <c r="P126" s="163"/>
      <c r="Q126" s="164"/>
      <c r="R126" s="164"/>
      <c r="S126" s="164"/>
      <c r="T126" s="164"/>
      <c r="U126" s="29" t="s">
        <v>57</v>
      </c>
      <c r="V126" s="194">
        <v>4</v>
      </c>
      <c r="W126" s="205"/>
      <c r="X126" s="206">
        <f>IFERROR(IF(AM126="旧計算",VLOOKUP(V126,'減価償却耐用年数（定額法）'!A:B,2,0),VLOOKUP(V126,'減価償却耐用年数（定額法）'!A:C,3,0)),"")</f>
        <v>0.25</v>
      </c>
      <c r="Y126" s="206"/>
      <c r="Z126" s="206"/>
      <c r="AA126" s="163"/>
      <c r="AB126" s="164"/>
      <c r="AC126" s="29" t="s">
        <v>88</v>
      </c>
      <c r="AD126" s="163">
        <f t="shared" si="0"/>
        <v>0</v>
      </c>
      <c r="AE126" s="164"/>
      <c r="AF126" s="164"/>
      <c r="AG126" s="164"/>
      <c r="AH126" s="164"/>
      <c r="AI126" s="29" t="s">
        <v>57</v>
      </c>
      <c r="AL126" s="127" t="str">
        <f>IF(OR(L126="",N126=""),"",DATE(VLOOKUP(L126,和暦⇔西暦!A:B,2,0),N126,1))</f>
        <v/>
      </c>
      <c r="AM126" s="119" t="str">
        <f t="shared" si="1"/>
        <v>新計算</v>
      </c>
      <c r="AN126" s="128">
        <f t="shared" si="2"/>
        <v>0</v>
      </c>
      <c r="AO126" s="125">
        <f t="shared" si="3"/>
        <v>43831</v>
      </c>
      <c r="AP126" s="125">
        <f t="shared" si="4"/>
        <v>44166</v>
      </c>
      <c r="AQ126" s="119"/>
      <c r="AR126" s="119" t="e">
        <f t="shared" si="5"/>
        <v>#VALUE!</v>
      </c>
      <c r="AS126" s="119" t="e">
        <f t="shared" si="6"/>
        <v>#VALUE!</v>
      </c>
      <c r="AT126" s="125">
        <f t="shared" si="7"/>
        <v>0</v>
      </c>
      <c r="AU126" s="119" t="e">
        <f t="shared" si="8"/>
        <v>#VALUE!</v>
      </c>
      <c r="AV126" s="119" t="e">
        <f t="shared" si="9"/>
        <v>#VALUE!</v>
      </c>
      <c r="AW126" s="119" t="e">
        <f t="shared" si="10"/>
        <v>#VALUE!</v>
      </c>
      <c r="AX126" s="119">
        <f t="shared" si="11"/>
        <v>1</v>
      </c>
      <c r="AY126" s="119">
        <f t="shared" si="12"/>
        <v>0</v>
      </c>
      <c r="AZ126" s="119" t="e">
        <f t="shared" si="13"/>
        <v>#VALUE!</v>
      </c>
      <c r="BA126" s="119">
        <f t="shared" si="14"/>
        <v>0</v>
      </c>
    </row>
    <row r="127" spans="1:53" ht="30" customHeight="1" x14ac:dyDescent="0.15">
      <c r="A127" s="255"/>
      <c r="C127" s="194"/>
      <c r="D127" s="205"/>
      <c r="E127" s="205"/>
      <c r="F127" s="205"/>
      <c r="G127" s="205"/>
      <c r="H127" s="205"/>
      <c r="I127" s="205"/>
      <c r="J127" s="207"/>
      <c r="K127" s="208"/>
      <c r="L127" s="209"/>
      <c r="M127" s="210"/>
      <c r="N127" s="211"/>
      <c r="O127" s="212"/>
      <c r="P127" s="163"/>
      <c r="Q127" s="164"/>
      <c r="R127" s="164"/>
      <c r="S127" s="164"/>
      <c r="T127" s="164"/>
      <c r="U127" s="29" t="s">
        <v>57</v>
      </c>
      <c r="V127" s="194"/>
      <c r="W127" s="205"/>
      <c r="X127" s="206" t="str">
        <f>IFERROR(IF(AM127="旧計算",VLOOKUP(V127,'減価償却耐用年数（定額法）'!A:B,2,0),VLOOKUP(V127,'減価償却耐用年数（定額法）'!A:C,3,0)),"")</f>
        <v/>
      </c>
      <c r="Y127" s="206"/>
      <c r="Z127" s="206"/>
      <c r="AA127" s="163"/>
      <c r="AB127" s="164"/>
      <c r="AC127" s="29" t="s">
        <v>88</v>
      </c>
      <c r="AD127" s="163">
        <f t="shared" si="0"/>
        <v>0</v>
      </c>
      <c r="AE127" s="164"/>
      <c r="AF127" s="164"/>
      <c r="AG127" s="164"/>
      <c r="AH127" s="164"/>
      <c r="AI127" s="29" t="s">
        <v>57</v>
      </c>
      <c r="AL127" s="127" t="str">
        <f>IF(OR(L127="",N127=""),"",DATE(VLOOKUP(L127,和暦⇔西暦!A:B,2,0),N127,1))</f>
        <v/>
      </c>
      <c r="AM127" s="119" t="str">
        <f t="shared" si="1"/>
        <v>新計算</v>
      </c>
      <c r="AN127" s="128">
        <f t="shared" si="2"/>
        <v>0</v>
      </c>
      <c r="AO127" s="125">
        <f t="shared" si="3"/>
        <v>43831</v>
      </c>
      <c r="AP127" s="125">
        <f t="shared" si="4"/>
        <v>44166</v>
      </c>
      <c r="AQ127" s="119"/>
      <c r="AR127" s="119" t="e">
        <f t="shared" si="5"/>
        <v>#VALUE!</v>
      </c>
      <c r="AS127" s="119" t="e">
        <f t="shared" si="6"/>
        <v>#VALUE!</v>
      </c>
      <c r="AT127" s="125">
        <f t="shared" si="7"/>
        <v>0</v>
      </c>
      <c r="AU127" s="119" t="e">
        <f t="shared" si="8"/>
        <v>#VALUE!</v>
      </c>
      <c r="AV127" s="119" t="e">
        <f t="shared" si="9"/>
        <v>#VALUE!</v>
      </c>
      <c r="AW127" s="119" t="e">
        <f t="shared" si="10"/>
        <v>#VALUE!</v>
      </c>
      <c r="AX127" s="119">
        <f t="shared" si="11"/>
        <v>1</v>
      </c>
      <c r="AY127" s="119">
        <f t="shared" si="12"/>
        <v>1</v>
      </c>
      <c r="AZ127" s="119" t="e">
        <f t="shared" si="13"/>
        <v>#VALUE!</v>
      </c>
      <c r="BA127" s="119">
        <f t="shared" si="14"/>
        <v>1</v>
      </c>
    </row>
    <row r="128" spans="1:53" ht="30" customHeight="1" x14ac:dyDescent="0.15">
      <c r="A128" s="255"/>
      <c r="C128" s="194"/>
      <c r="D128" s="205"/>
      <c r="E128" s="205"/>
      <c r="F128" s="205"/>
      <c r="G128" s="205"/>
      <c r="H128" s="205"/>
      <c r="I128" s="205"/>
      <c r="J128" s="207"/>
      <c r="K128" s="208"/>
      <c r="L128" s="209"/>
      <c r="M128" s="210"/>
      <c r="N128" s="211"/>
      <c r="O128" s="212"/>
      <c r="P128" s="163"/>
      <c r="Q128" s="164"/>
      <c r="R128" s="164"/>
      <c r="S128" s="164"/>
      <c r="T128" s="164"/>
      <c r="U128" s="29" t="s">
        <v>57</v>
      </c>
      <c r="V128" s="194"/>
      <c r="W128" s="205"/>
      <c r="X128" s="206" t="str">
        <f>IFERROR(IF(AM128="旧計算",VLOOKUP(V128,'減価償却耐用年数（定額法）'!A:B,2,0),VLOOKUP(V128,'減価償却耐用年数（定額法）'!A:C,3,0)),"")</f>
        <v/>
      </c>
      <c r="Y128" s="206"/>
      <c r="Z128" s="206"/>
      <c r="AA128" s="163"/>
      <c r="AB128" s="164"/>
      <c r="AC128" s="29" t="s">
        <v>88</v>
      </c>
      <c r="AD128" s="163">
        <f t="shared" si="0"/>
        <v>0</v>
      </c>
      <c r="AE128" s="164"/>
      <c r="AF128" s="164"/>
      <c r="AG128" s="164"/>
      <c r="AH128" s="164"/>
      <c r="AI128" s="29" t="s">
        <v>57</v>
      </c>
      <c r="AL128" s="127" t="str">
        <f>IF(OR(L128="",N128=""),"",DATE(VLOOKUP(L128,和暦⇔西暦!A:B,2,0),N128,1))</f>
        <v/>
      </c>
      <c r="AM128" s="119" t="str">
        <f t="shared" si="1"/>
        <v>新計算</v>
      </c>
      <c r="AN128" s="128">
        <f t="shared" si="2"/>
        <v>0</v>
      </c>
      <c r="AO128" s="125">
        <f t="shared" si="3"/>
        <v>43831</v>
      </c>
      <c r="AP128" s="125">
        <f t="shared" si="4"/>
        <v>44166</v>
      </c>
      <c r="AQ128" s="119"/>
      <c r="AR128" s="119" t="e">
        <f t="shared" si="5"/>
        <v>#VALUE!</v>
      </c>
      <c r="AS128" s="119" t="e">
        <f t="shared" si="6"/>
        <v>#VALUE!</v>
      </c>
      <c r="AT128" s="125">
        <f t="shared" si="7"/>
        <v>0</v>
      </c>
      <c r="AU128" s="119" t="e">
        <f t="shared" si="8"/>
        <v>#VALUE!</v>
      </c>
      <c r="AV128" s="119" t="e">
        <f t="shared" si="9"/>
        <v>#VALUE!</v>
      </c>
      <c r="AW128" s="119" t="e">
        <f t="shared" si="10"/>
        <v>#VALUE!</v>
      </c>
      <c r="AX128" s="119">
        <f t="shared" si="11"/>
        <v>1</v>
      </c>
      <c r="AY128" s="119">
        <f t="shared" si="12"/>
        <v>1</v>
      </c>
      <c r="AZ128" s="119" t="e">
        <f t="shared" si="13"/>
        <v>#VALUE!</v>
      </c>
      <c r="BA128" s="119">
        <f t="shared" si="14"/>
        <v>1</v>
      </c>
    </row>
    <row r="129" spans="1:53" ht="30" customHeight="1" x14ac:dyDescent="0.15">
      <c r="A129" s="255"/>
      <c r="C129" s="194"/>
      <c r="D129" s="205"/>
      <c r="E129" s="205"/>
      <c r="F129" s="205"/>
      <c r="G129" s="205"/>
      <c r="H129" s="205"/>
      <c r="I129" s="205"/>
      <c r="J129" s="207"/>
      <c r="K129" s="208"/>
      <c r="L129" s="209"/>
      <c r="M129" s="210"/>
      <c r="N129" s="211"/>
      <c r="O129" s="212"/>
      <c r="P129" s="163"/>
      <c r="Q129" s="164"/>
      <c r="R129" s="164"/>
      <c r="S129" s="164"/>
      <c r="T129" s="164"/>
      <c r="U129" s="29" t="s">
        <v>57</v>
      </c>
      <c r="V129" s="194"/>
      <c r="W129" s="205"/>
      <c r="X129" s="206" t="str">
        <f>IFERROR(IF(AM129="旧計算",VLOOKUP(V129,'減価償却耐用年数（定額法）'!A:B,2,0),VLOOKUP(V129,'減価償却耐用年数（定額法）'!A:C,3,0)),"")</f>
        <v/>
      </c>
      <c r="Y129" s="206"/>
      <c r="Z129" s="206"/>
      <c r="AA129" s="163"/>
      <c r="AB129" s="164"/>
      <c r="AC129" s="29" t="s">
        <v>88</v>
      </c>
      <c r="AD129" s="163">
        <f t="shared" si="0"/>
        <v>0</v>
      </c>
      <c r="AE129" s="164"/>
      <c r="AF129" s="164"/>
      <c r="AG129" s="164"/>
      <c r="AH129" s="164"/>
      <c r="AI129" s="29" t="s">
        <v>57</v>
      </c>
      <c r="AL129" s="127" t="str">
        <f>IF(OR(L129="",N129=""),"",DATE(VLOOKUP(L129,和暦⇔西暦!A:B,2,0),N129,1))</f>
        <v/>
      </c>
      <c r="AM129" s="119" t="str">
        <f t="shared" si="1"/>
        <v>新計算</v>
      </c>
      <c r="AN129" s="128">
        <f t="shared" si="2"/>
        <v>0</v>
      </c>
      <c r="AO129" s="125">
        <f t="shared" si="3"/>
        <v>43831</v>
      </c>
      <c r="AP129" s="125">
        <f t="shared" si="4"/>
        <v>44166</v>
      </c>
      <c r="AQ129" s="119"/>
      <c r="AR129" s="119" t="e">
        <f t="shared" si="5"/>
        <v>#VALUE!</v>
      </c>
      <c r="AS129" s="119" t="e">
        <f t="shared" si="6"/>
        <v>#VALUE!</v>
      </c>
      <c r="AT129" s="125">
        <f t="shared" si="7"/>
        <v>0</v>
      </c>
      <c r="AU129" s="119" t="e">
        <f t="shared" si="8"/>
        <v>#VALUE!</v>
      </c>
      <c r="AV129" s="119" t="e">
        <f t="shared" si="9"/>
        <v>#VALUE!</v>
      </c>
      <c r="AW129" s="119" t="e">
        <f t="shared" si="10"/>
        <v>#VALUE!</v>
      </c>
      <c r="AX129" s="119">
        <f t="shared" si="11"/>
        <v>1</v>
      </c>
      <c r="AY129" s="119">
        <f t="shared" si="12"/>
        <v>1</v>
      </c>
      <c r="AZ129" s="119" t="e">
        <f t="shared" si="13"/>
        <v>#VALUE!</v>
      </c>
      <c r="BA129" s="119">
        <f t="shared" si="14"/>
        <v>1</v>
      </c>
    </row>
    <row r="130" spans="1:53" ht="30" customHeight="1" x14ac:dyDescent="0.15">
      <c r="A130" s="255"/>
      <c r="C130" s="194"/>
      <c r="D130" s="205"/>
      <c r="E130" s="205"/>
      <c r="F130" s="205"/>
      <c r="G130" s="205"/>
      <c r="H130" s="205"/>
      <c r="I130" s="205"/>
      <c r="J130" s="207"/>
      <c r="K130" s="208"/>
      <c r="L130" s="209"/>
      <c r="M130" s="210"/>
      <c r="N130" s="211"/>
      <c r="O130" s="212"/>
      <c r="P130" s="163"/>
      <c r="Q130" s="164"/>
      <c r="R130" s="164"/>
      <c r="S130" s="164"/>
      <c r="T130" s="164"/>
      <c r="U130" s="29" t="s">
        <v>57</v>
      </c>
      <c r="V130" s="194"/>
      <c r="W130" s="205"/>
      <c r="X130" s="206" t="str">
        <f>IFERROR(IF(AM130="旧計算",VLOOKUP(V130,'減価償却耐用年数（定額法）'!A:B,2,0),VLOOKUP(V130,'減価償却耐用年数（定額法）'!A:C,3,0)),"")</f>
        <v/>
      </c>
      <c r="Y130" s="206"/>
      <c r="Z130" s="206"/>
      <c r="AA130" s="163"/>
      <c r="AB130" s="164"/>
      <c r="AC130" s="29" t="s">
        <v>88</v>
      </c>
      <c r="AD130" s="163">
        <f t="shared" si="0"/>
        <v>0</v>
      </c>
      <c r="AE130" s="164"/>
      <c r="AF130" s="164"/>
      <c r="AG130" s="164"/>
      <c r="AH130" s="164"/>
      <c r="AI130" s="29" t="s">
        <v>57</v>
      </c>
      <c r="AL130" s="127" t="str">
        <f>IF(OR(L130="",N130=""),"",DATE(VLOOKUP(L130,和暦⇔西暦!A:B,2,0),N130,1))</f>
        <v/>
      </c>
      <c r="AM130" s="119" t="str">
        <f t="shared" si="1"/>
        <v>新計算</v>
      </c>
      <c r="AN130" s="128">
        <f t="shared" si="2"/>
        <v>0</v>
      </c>
      <c r="AO130" s="125">
        <f t="shared" si="3"/>
        <v>43831</v>
      </c>
      <c r="AP130" s="125">
        <f t="shared" si="4"/>
        <v>44166</v>
      </c>
      <c r="AQ130" s="119"/>
      <c r="AR130" s="119" t="e">
        <f t="shared" si="5"/>
        <v>#VALUE!</v>
      </c>
      <c r="AS130" s="119" t="e">
        <f t="shared" si="6"/>
        <v>#VALUE!</v>
      </c>
      <c r="AT130" s="125">
        <f t="shared" si="7"/>
        <v>0</v>
      </c>
      <c r="AU130" s="119" t="e">
        <f t="shared" si="8"/>
        <v>#VALUE!</v>
      </c>
      <c r="AV130" s="119" t="e">
        <f t="shared" si="9"/>
        <v>#VALUE!</v>
      </c>
      <c r="AW130" s="119" t="e">
        <f t="shared" si="10"/>
        <v>#VALUE!</v>
      </c>
      <c r="AX130" s="119">
        <f t="shared" si="11"/>
        <v>1</v>
      </c>
      <c r="AY130" s="119">
        <f t="shared" si="12"/>
        <v>1</v>
      </c>
      <c r="AZ130" s="119" t="e">
        <f t="shared" si="13"/>
        <v>#VALUE!</v>
      </c>
      <c r="BA130" s="119">
        <f t="shared" si="14"/>
        <v>1</v>
      </c>
    </row>
    <row r="131" spans="1:53" ht="30" customHeight="1" x14ac:dyDescent="0.15">
      <c r="A131" s="255"/>
      <c r="C131" s="194"/>
      <c r="D131" s="205"/>
      <c r="E131" s="205"/>
      <c r="F131" s="205"/>
      <c r="G131" s="205"/>
      <c r="H131" s="205"/>
      <c r="I131" s="205"/>
      <c r="J131" s="207"/>
      <c r="K131" s="208"/>
      <c r="L131" s="209"/>
      <c r="M131" s="210"/>
      <c r="N131" s="211"/>
      <c r="O131" s="212"/>
      <c r="P131" s="163"/>
      <c r="Q131" s="164"/>
      <c r="R131" s="164"/>
      <c r="S131" s="164"/>
      <c r="T131" s="164"/>
      <c r="U131" s="29" t="s">
        <v>57</v>
      </c>
      <c r="V131" s="194"/>
      <c r="W131" s="205"/>
      <c r="X131" s="206" t="str">
        <f>IFERROR(IF(AM131="旧計算",VLOOKUP(V131,'減価償却耐用年数（定額法）'!A:B,2,0),VLOOKUP(V131,'減価償却耐用年数（定額法）'!A:C,3,0)),"")</f>
        <v/>
      </c>
      <c r="Y131" s="206"/>
      <c r="Z131" s="206"/>
      <c r="AA131" s="163"/>
      <c r="AB131" s="164"/>
      <c r="AC131" s="29" t="s">
        <v>88</v>
      </c>
      <c r="AD131" s="163">
        <f t="shared" si="0"/>
        <v>0</v>
      </c>
      <c r="AE131" s="164"/>
      <c r="AF131" s="164"/>
      <c r="AG131" s="164"/>
      <c r="AH131" s="164"/>
      <c r="AI131" s="29" t="s">
        <v>57</v>
      </c>
      <c r="AL131" s="127" t="str">
        <f>IF(OR(L131="",N131=""),"",DATE(VLOOKUP(L131,和暦⇔西暦!A:B,2,0),N131,1))</f>
        <v/>
      </c>
      <c r="AM131" s="119" t="str">
        <f t="shared" si="1"/>
        <v>新計算</v>
      </c>
      <c r="AN131" s="128">
        <f t="shared" si="2"/>
        <v>0</v>
      </c>
      <c r="AO131" s="125">
        <f t="shared" si="3"/>
        <v>43831</v>
      </c>
      <c r="AP131" s="125">
        <f t="shared" si="4"/>
        <v>44166</v>
      </c>
      <c r="AQ131" s="119"/>
      <c r="AR131" s="119" t="e">
        <f t="shared" si="5"/>
        <v>#VALUE!</v>
      </c>
      <c r="AS131" s="119" t="e">
        <f t="shared" si="6"/>
        <v>#VALUE!</v>
      </c>
      <c r="AT131" s="125">
        <f t="shared" si="7"/>
        <v>0</v>
      </c>
      <c r="AU131" s="119" t="e">
        <f t="shared" si="8"/>
        <v>#VALUE!</v>
      </c>
      <c r="AV131" s="119" t="e">
        <f t="shared" si="9"/>
        <v>#VALUE!</v>
      </c>
      <c r="AW131" s="119" t="e">
        <f t="shared" si="10"/>
        <v>#VALUE!</v>
      </c>
      <c r="AX131" s="119">
        <f t="shared" si="11"/>
        <v>1</v>
      </c>
      <c r="AY131" s="119">
        <f t="shared" si="12"/>
        <v>1</v>
      </c>
      <c r="AZ131" s="119" t="e">
        <f t="shared" si="13"/>
        <v>#VALUE!</v>
      </c>
      <c r="BA131" s="119">
        <f t="shared" si="14"/>
        <v>1</v>
      </c>
    </row>
    <row r="132" spans="1:53" ht="30" customHeight="1" x14ac:dyDescent="0.15">
      <c r="A132" s="255"/>
      <c r="C132" s="194"/>
      <c r="D132" s="205"/>
      <c r="E132" s="205"/>
      <c r="F132" s="205"/>
      <c r="G132" s="205"/>
      <c r="H132" s="205"/>
      <c r="I132" s="205"/>
      <c r="J132" s="207"/>
      <c r="K132" s="208"/>
      <c r="L132" s="209"/>
      <c r="M132" s="210"/>
      <c r="N132" s="211"/>
      <c r="O132" s="212"/>
      <c r="P132" s="163"/>
      <c r="Q132" s="164"/>
      <c r="R132" s="164"/>
      <c r="S132" s="164"/>
      <c r="T132" s="164"/>
      <c r="U132" s="29" t="s">
        <v>57</v>
      </c>
      <c r="V132" s="194"/>
      <c r="W132" s="205"/>
      <c r="X132" s="206" t="str">
        <f>IFERROR(IF(AM132="旧計算",VLOOKUP(V132,'減価償却耐用年数（定額法）'!A:B,2,0),VLOOKUP(V132,'減価償却耐用年数（定額法）'!A:C,3,0)),"")</f>
        <v/>
      </c>
      <c r="Y132" s="206"/>
      <c r="Z132" s="206"/>
      <c r="AA132" s="163"/>
      <c r="AB132" s="164"/>
      <c r="AC132" s="29" t="s">
        <v>88</v>
      </c>
      <c r="AD132" s="163">
        <f t="shared" si="0"/>
        <v>0</v>
      </c>
      <c r="AE132" s="164"/>
      <c r="AF132" s="164"/>
      <c r="AG132" s="164"/>
      <c r="AH132" s="164"/>
      <c r="AI132" s="29" t="s">
        <v>57</v>
      </c>
      <c r="AL132" s="127" t="str">
        <f>IF(OR(L132="",N132=""),"",DATE(VLOOKUP(L132,和暦⇔西暦!A:B,2,0),N132,1))</f>
        <v/>
      </c>
      <c r="AM132" s="119" t="str">
        <f t="shared" si="1"/>
        <v>新計算</v>
      </c>
      <c r="AN132" s="128">
        <f t="shared" si="2"/>
        <v>0</v>
      </c>
      <c r="AO132" s="125">
        <f t="shared" si="3"/>
        <v>43831</v>
      </c>
      <c r="AP132" s="125">
        <f t="shared" si="4"/>
        <v>44166</v>
      </c>
      <c r="AQ132" s="119"/>
      <c r="AR132" s="119" t="e">
        <f t="shared" si="5"/>
        <v>#VALUE!</v>
      </c>
      <c r="AS132" s="119" t="e">
        <f t="shared" si="6"/>
        <v>#VALUE!</v>
      </c>
      <c r="AT132" s="125">
        <f t="shared" si="7"/>
        <v>0</v>
      </c>
      <c r="AU132" s="119" t="e">
        <f t="shared" si="8"/>
        <v>#VALUE!</v>
      </c>
      <c r="AV132" s="119" t="e">
        <f t="shared" si="9"/>
        <v>#VALUE!</v>
      </c>
      <c r="AW132" s="119" t="e">
        <f t="shared" si="10"/>
        <v>#VALUE!</v>
      </c>
      <c r="AX132" s="119">
        <f t="shared" si="11"/>
        <v>1</v>
      </c>
      <c r="AY132" s="119">
        <f t="shared" si="12"/>
        <v>1</v>
      </c>
      <c r="AZ132" s="119" t="e">
        <f t="shared" si="13"/>
        <v>#VALUE!</v>
      </c>
      <c r="BA132" s="119">
        <f t="shared" si="14"/>
        <v>1</v>
      </c>
    </row>
    <row r="133" spans="1:53" ht="30" customHeight="1" x14ac:dyDescent="0.15">
      <c r="A133" s="255"/>
      <c r="C133" s="194"/>
      <c r="D133" s="205"/>
      <c r="E133" s="205"/>
      <c r="F133" s="205"/>
      <c r="G133" s="205"/>
      <c r="H133" s="205"/>
      <c r="I133" s="205"/>
      <c r="J133" s="207"/>
      <c r="K133" s="208"/>
      <c r="L133" s="209"/>
      <c r="M133" s="210"/>
      <c r="N133" s="211"/>
      <c r="O133" s="212"/>
      <c r="P133" s="163"/>
      <c r="Q133" s="164"/>
      <c r="R133" s="164"/>
      <c r="S133" s="164"/>
      <c r="T133" s="164"/>
      <c r="U133" s="29" t="s">
        <v>57</v>
      </c>
      <c r="V133" s="194"/>
      <c r="W133" s="205"/>
      <c r="X133" s="206" t="str">
        <f>IFERROR(IF(AM133="旧計算",VLOOKUP(V133,'減価償却耐用年数（定額法）'!A:B,2,0),VLOOKUP(V133,'減価償却耐用年数（定額法）'!A:C,3,0)),"")</f>
        <v/>
      </c>
      <c r="Y133" s="206"/>
      <c r="Z133" s="206"/>
      <c r="AA133" s="163"/>
      <c r="AB133" s="164"/>
      <c r="AC133" s="29" t="s">
        <v>88</v>
      </c>
      <c r="AD133" s="163">
        <f t="shared" si="0"/>
        <v>0</v>
      </c>
      <c r="AE133" s="164"/>
      <c r="AF133" s="164"/>
      <c r="AG133" s="164"/>
      <c r="AH133" s="164"/>
      <c r="AI133" s="29" t="s">
        <v>57</v>
      </c>
      <c r="AL133" s="127" t="str">
        <f>IF(OR(L133="",N133=""),"",DATE(VLOOKUP(L133,和暦⇔西暦!A:B,2,0),N133,1))</f>
        <v/>
      </c>
      <c r="AM133" s="119" t="str">
        <f t="shared" si="1"/>
        <v>新計算</v>
      </c>
      <c r="AN133" s="128">
        <f t="shared" si="2"/>
        <v>0</v>
      </c>
      <c r="AO133" s="125">
        <f t="shared" si="3"/>
        <v>43831</v>
      </c>
      <c r="AP133" s="125">
        <f t="shared" si="4"/>
        <v>44166</v>
      </c>
      <c r="AQ133" s="119"/>
      <c r="AR133" s="119" t="e">
        <f t="shared" si="5"/>
        <v>#VALUE!</v>
      </c>
      <c r="AS133" s="119" t="e">
        <f t="shared" si="6"/>
        <v>#VALUE!</v>
      </c>
      <c r="AT133" s="125">
        <f t="shared" si="7"/>
        <v>0</v>
      </c>
      <c r="AU133" s="119" t="e">
        <f t="shared" si="8"/>
        <v>#VALUE!</v>
      </c>
      <c r="AV133" s="119" t="e">
        <f t="shared" si="9"/>
        <v>#VALUE!</v>
      </c>
      <c r="AW133" s="119" t="e">
        <f t="shared" si="10"/>
        <v>#VALUE!</v>
      </c>
      <c r="AX133" s="119">
        <f t="shared" si="11"/>
        <v>1</v>
      </c>
      <c r="AY133" s="119">
        <f t="shared" si="12"/>
        <v>1</v>
      </c>
      <c r="AZ133" s="119" t="e">
        <f t="shared" si="13"/>
        <v>#VALUE!</v>
      </c>
      <c r="BA133" s="119">
        <f t="shared" si="14"/>
        <v>1</v>
      </c>
    </row>
    <row r="134" spans="1:53" ht="30" customHeight="1" x14ac:dyDescent="0.15">
      <c r="A134" s="256"/>
      <c r="C134" s="216"/>
      <c r="D134" s="217"/>
      <c r="E134" s="217"/>
      <c r="F134" s="217"/>
      <c r="G134" s="217"/>
      <c r="H134" s="217"/>
      <c r="I134" s="217"/>
      <c r="J134" s="220"/>
      <c r="K134" s="221"/>
      <c r="L134" s="223"/>
      <c r="M134" s="224"/>
      <c r="N134" s="225"/>
      <c r="O134" s="226"/>
      <c r="P134" s="173"/>
      <c r="Q134" s="174"/>
      <c r="R134" s="174"/>
      <c r="S134" s="174"/>
      <c r="T134" s="174"/>
      <c r="U134" s="30" t="s">
        <v>57</v>
      </c>
      <c r="V134" s="216"/>
      <c r="W134" s="217"/>
      <c r="X134" s="218" t="str">
        <f>IFERROR(IF(AM134="旧計算",VLOOKUP(V134,'減価償却耐用年数（定額法）'!A:B,2,0),VLOOKUP(V134,'減価償却耐用年数（定額法）'!A:C,3,0)),"")</f>
        <v/>
      </c>
      <c r="Y134" s="218"/>
      <c r="Z134" s="218"/>
      <c r="AA134" s="173"/>
      <c r="AB134" s="174"/>
      <c r="AC134" s="30" t="s">
        <v>88</v>
      </c>
      <c r="AD134" s="173">
        <f t="shared" si="0"/>
        <v>0</v>
      </c>
      <c r="AE134" s="174"/>
      <c r="AF134" s="174"/>
      <c r="AG134" s="174"/>
      <c r="AH134" s="174"/>
      <c r="AI134" s="30" t="s">
        <v>57</v>
      </c>
      <c r="AL134" s="127" t="str">
        <f>IF(OR(L134="",N134=""),"",DATE(VLOOKUP(L134,和暦⇔西暦!A:B,2,0),N134,1))</f>
        <v/>
      </c>
      <c r="AM134" s="119" t="str">
        <f t="shared" si="1"/>
        <v>新計算</v>
      </c>
      <c r="AN134" s="128">
        <f t="shared" si="2"/>
        <v>0</v>
      </c>
      <c r="AO134" s="125">
        <f t="shared" si="3"/>
        <v>43831</v>
      </c>
      <c r="AP134" s="125">
        <f t="shared" si="4"/>
        <v>44166</v>
      </c>
      <c r="AQ134" s="119"/>
      <c r="AR134" s="119" t="e">
        <f t="shared" si="5"/>
        <v>#VALUE!</v>
      </c>
      <c r="AS134" s="119" t="e">
        <f t="shared" si="6"/>
        <v>#VALUE!</v>
      </c>
      <c r="AT134" s="125">
        <f t="shared" si="7"/>
        <v>0</v>
      </c>
      <c r="AU134" s="119" t="e">
        <f t="shared" si="8"/>
        <v>#VALUE!</v>
      </c>
      <c r="AV134" s="119" t="e">
        <f t="shared" si="9"/>
        <v>#VALUE!</v>
      </c>
      <c r="AW134" s="119" t="e">
        <f t="shared" si="10"/>
        <v>#VALUE!</v>
      </c>
      <c r="AX134" s="119">
        <f t="shared" si="11"/>
        <v>1</v>
      </c>
      <c r="AY134" s="119">
        <f t="shared" si="12"/>
        <v>1</v>
      </c>
      <c r="AZ134" s="119" t="e">
        <f t="shared" si="13"/>
        <v>#VALUE!</v>
      </c>
      <c r="BA134" s="119">
        <f t="shared" si="14"/>
        <v>1</v>
      </c>
    </row>
    <row r="135" spans="1:53" ht="30" customHeight="1" x14ac:dyDescent="0.15">
      <c r="C135" s="1" t="s">
        <v>51</v>
      </c>
    </row>
    <row r="136" spans="1:53" ht="30" customHeight="1" x14ac:dyDescent="0.15">
      <c r="C136" s="227" t="s">
        <v>52</v>
      </c>
      <c r="D136" s="227"/>
      <c r="E136" s="227"/>
      <c r="F136" s="227"/>
      <c r="G136" s="227"/>
      <c r="H136" s="227"/>
      <c r="I136" s="227"/>
      <c r="J136" s="228">
        <v>1</v>
      </c>
      <c r="K136" s="229"/>
      <c r="L136" s="230" t="s">
        <v>294</v>
      </c>
      <c r="M136" s="231"/>
      <c r="N136" s="232">
        <v>3</v>
      </c>
      <c r="O136" s="233"/>
      <c r="P136" s="214">
        <v>3000000</v>
      </c>
      <c r="Q136" s="215"/>
      <c r="R136" s="215"/>
      <c r="S136" s="215"/>
      <c r="T136" s="215"/>
      <c r="U136" s="129" t="s">
        <v>57</v>
      </c>
      <c r="V136" s="227">
        <v>15</v>
      </c>
      <c r="W136" s="227"/>
      <c r="X136" s="213">
        <f>IFERROR(IF(AM136="旧計算",VLOOKUP(V136,'減価償却耐用年数（定額法）'!A:B,2,0),VLOOKUP(V136,'減価償却耐用年数（定額法）'!A:C,3,0)),"")</f>
        <v>6.6000000000000003E-2</v>
      </c>
      <c r="Y136" s="213"/>
      <c r="Z136" s="213"/>
      <c r="AA136" s="214">
        <v>100</v>
      </c>
      <c r="AB136" s="215"/>
      <c r="AC136" s="129" t="s">
        <v>88</v>
      </c>
      <c r="AD136" s="214">
        <f t="shared" ref="AD136" si="15">IF(AM136="旧計算",AW136*(AA136/100),BA136*(AA136/100))</f>
        <v>178200</v>
      </c>
      <c r="AE136" s="215"/>
      <c r="AF136" s="215"/>
      <c r="AG136" s="215"/>
      <c r="AH136" s="215"/>
      <c r="AI136" s="27" t="s">
        <v>57</v>
      </c>
      <c r="AL136" s="127">
        <f>IF(OR(L136="",N136=""),"",DATE(VLOOKUP(L136,和暦⇔西暦!A:B,2,0),N136,1))</f>
        <v>38777</v>
      </c>
      <c r="AM136" s="119" t="str">
        <f t="shared" si="1"/>
        <v>旧計算</v>
      </c>
      <c r="AN136" s="128">
        <f>IF(AL136&lt;39172,ROUNDUP(P136*0.9,0),P136)</f>
        <v>2700000</v>
      </c>
      <c r="AO136" s="125">
        <f t="shared" si="3"/>
        <v>43831</v>
      </c>
      <c r="AP136" s="125">
        <f t="shared" si="4"/>
        <v>44166</v>
      </c>
      <c r="AQ136" s="119"/>
      <c r="AR136" s="119">
        <f t="shared" ref="AR136" si="16">IF(V136+6&lt;AS136,1,IF(AND(V136&lt;AS136,V136+5&lt;AS136),ROUNDUP((P136-AN136)/5,0),ROUNDUP(AN136*X136,0)))</f>
        <v>178200</v>
      </c>
      <c r="AS136" s="119">
        <f t="shared" ref="AS136" si="17">DATEDIF(AL136,AO136,"y")</f>
        <v>13</v>
      </c>
      <c r="AT136" s="125">
        <f t="shared" ref="AT136" si="18">P136-AN136</f>
        <v>300000</v>
      </c>
      <c r="AU136" s="119">
        <f t="shared" ref="AU136" si="19">IF(AS136&gt;V136,ROUNDUP(AT136/5,0),IF(V136=AS136,AR136-AT136,ROUNDUP(AN136*X136,0)))</f>
        <v>178200</v>
      </c>
      <c r="AV136" s="119">
        <f t="shared" ref="AV136" si="20">IF(AR136=1,0,IF(AR136&lt;AU136,AR136-1,AU136))</f>
        <v>178200</v>
      </c>
      <c r="AW136" s="119">
        <f t="shared" ref="AW136" si="21">AU136</f>
        <v>178200</v>
      </c>
      <c r="AX136" s="119">
        <f t="shared" ref="AX136" si="22">IFERROR(DATEDIF(AL136,AO136,"y"),1)</f>
        <v>13</v>
      </c>
      <c r="AY136" s="119">
        <f t="shared" ref="AY136" si="23">IF(AX136&gt;V136,1,ROUNDUP(AN136*X136,0))</f>
        <v>178200</v>
      </c>
      <c r="AZ136" s="119">
        <f t="shared" ref="AZ136" si="24">IF(AR136=1,0,IF(AY136&gt;AR136,AR136-1,AY136))</f>
        <v>178200</v>
      </c>
      <c r="BA136" s="119">
        <f t="shared" ref="BA136" si="25">AY136</f>
        <v>178200</v>
      </c>
    </row>
    <row r="137" spans="1:53" ht="30" customHeight="1" x14ac:dyDescent="0.15">
      <c r="E137" s="1" t="s">
        <v>101</v>
      </c>
      <c r="AM137" s="2"/>
    </row>
    <row r="138" spans="1:53" ht="30" customHeight="1" x14ac:dyDescent="0.15">
      <c r="C138" s="1" t="s">
        <v>100</v>
      </c>
    </row>
    <row r="139" spans="1:53" ht="30" customHeight="1" x14ac:dyDescent="0.15">
      <c r="C139" s="227" t="s">
        <v>52</v>
      </c>
      <c r="D139" s="227"/>
      <c r="E139" s="227"/>
      <c r="F139" s="227"/>
      <c r="G139" s="227"/>
      <c r="H139" s="227"/>
      <c r="I139" s="227"/>
      <c r="J139" s="228">
        <v>1</v>
      </c>
      <c r="K139" s="229"/>
      <c r="L139" s="230" t="s">
        <v>288</v>
      </c>
      <c r="M139" s="231"/>
      <c r="N139" s="232">
        <v>2</v>
      </c>
      <c r="O139" s="233"/>
      <c r="P139" s="214">
        <v>3000000</v>
      </c>
      <c r="Q139" s="215"/>
      <c r="R139" s="215"/>
      <c r="S139" s="215"/>
      <c r="T139" s="215"/>
      <c r="U139" s="129" t="s">
        <v>57</v>
      </c>
      <c r="V139" s="227">
        <v>15</v>
      </c>
      <c r="W139" s="227"/>
      <c r="X139" s="213">
        <f>IFERROR(IF(AM139="旧計算",VLOOKUP(V139,'減価償却耐用年数（定額法）'!A:B,2,0),VLOOKUP(V139,'減価償却耐用年数（定額法）'!A:C,3,0)),"")</f>
        <v>6.7000000000000004E-2</v>
      </c>
      <c r="Y139" s="213"/>
      <c r="Z139" s="213"/>
      <c r="AA139" s="214">
        <v>100</v>
      </c>
      <c r="AB139" s="215"/>
      <c r="AC139" s="129" t="s">
        <v>88</v>
      </c>
      <c r="AD139" s="214">
        <f t="shared" ref="AD139" si="26">IF(AM139="旧計算",AW139*(AA139/100),BA139*(AA139/100))</f>
        <v>201000</v>
      </c>
      <c r="AE139" s="215"/>
      <c r="AF139" s="215"/>
      <c r="AG139" s="215"/>
      <c r="AH139" s="215"/>
      <c r="AI139" s="27" t="s">
        <v>57</v>
      </c>
      <c r="AL139" s="127">
        <f>IF(OR(L139="",N139=""),"",DATE(VLOOKUP(L139,和暦⇔西暦!A:B,2,0),N139,1))</f>
        <v>40940</v>
      </c>
      <c r="AM139" s="119" t="str">
        <f t="shared" ref="AM139" si="27">IF(AL139&lt;39172,"旧計算","新計算")</f>
        <v>新計算</v>
      </c>
      <c r="AN139" s="128">
        <f t="shared" ref="AN139" si="28">IF(AL139&lt;39172,ROUNDUP(P139*0.95,0),P139)</f>
        <v>3000000</v>
      </c>
      <c r="AO139" s="125">
        <f t="shared" ref="AO139" si="29">DATE($A$3,1,1)</f>
        <v>43831</v>
      </c>
      <c r="AP139" s="125">
        <f t="shared" ref="AP139" si="30">DATE($A$3,12,1)</f>
        <v>44166</v>
      </c>
      <c r="AQ139" s="119"/>
      <c r="AR139" s="119">
        <f t="shared" ref="AR139" si="31">IF(V139+6&lt;AS139,1,IF(AND(V139&lt;AS139,V139+5&lt;AS139),ROUNDUP((P139-AN139)/5,0),ROUNDUP(AN139*X139,0)))</f>
        <v>201000</v>
      </c>
      <c r="AS139" s="119">
        <f t="shared" ref="AS139" si="32">DATEDIF(AL139,AO139,"y")</f>
        <v>7</v>
      </c>
      <c r="AT139" s="125">
        <f t="shared" ref="AT139" si="33">P139-AN139</f>
        <v>0</v>
      </c>
      <c r="AU139" s="119">
        <f t="shared" ref="AU139" si="34">IF(AS139&gt;V139,ROUNDUP(AT139/5,0),IF(V139=AS139,AR139-AT139,ROUNDUP(AN139*X139,0)))</f>
        <v>201000</v>
      </c>
      <c r="AV139" s="119">
        <f t="shared" ref="AV139" si="35">IF(AR139=1,0,IF(AR139&lt;AU139,AR139-1,AU139))</f>
        <v>201000</v>
      </c>
      <c r="AW139" s="119">
        <f t="shared" ref="AW139" si="36">AU139</f>
        <v>201000</v>
      </c>
      <c r="AX139" s="119">
        <f t="shared" ref="AX139" si="37">IFERROR(DATEDIF(AL139,AO139,"y"),1)</f>
        <v>7</v>
      </c>
      <c r="AY139" s="119">
        <f t="shared" ref="AY139" si="38">IF(AX139&gt;V139,1,ROUNDUP(AN139*X139,0))</f>
        <v>201000</v>
      </c>
      <c r="AZ139" s="119">
        <f t="shared" ref="AZ139" si="39">IF(AR139=1,0,IF(AY139&gt;AR139,AR139-1,AY139))</f>
        <v>201000</v>
      </c>
      <c r="BA139" s="119">
        <f t="shared" ref="BA139" si="40">AY139</f>
        <v>201000</v>
      </c>
    </row>
    <row r="140" spans="1:53" ht="30" customHeight="1" x14ac:dyDescent="0.15">
      <c r="E140" s="1" t="s">
        <v>102</v>
      </c>
    </row>
    <row r="142" spans="1:53" ht="21.75" customHeight="1" x14ac:dyDescent="0.15">
      <c r="A142" s="1" t="s">
        <v>54</v>
      </c>
    </row>
    <row r="143" spans="1:53" ht="21.75" customHeight="1" x14ac:dyDescent="0.15">
      <c r="A143" s="1" t="s">
        <v>55</v>
      </c>
    </row>
    <row r="144" spans="1:53" ht="21.75" customHeight="1" x14ac:dyDescent="0.15">
      <c r="A144" s="1" t="s">
        <v>56</v>
      </c>
    </row>
    <row r="145" spans="1:1" ht="21.75" customHeight="1" x14ac:dyDescent="0.15">
      <c r="A145" s="1" t="s">
        <v>96</v>
      </c>
    </row>
    <row r="146" spans="1:1" ht="21.75" customHeight="1" x14ac:dyDescent="0.15">
      <c r="A146" s="1" t="s">
        <v>97</v>
      </c>
    </row>
  </sheetData>
  <protectedRanges>
    <protectedRange sqref="J116 C120:T134 V120:W134 AA120:AB134 AD120:AH134" name="４ページ"/>
    <protectedRange sqref="J82 H85:J99 L85:N99 P85:R99 T85:V99 X85:Z99 AB85:AD99 AF85:AH99 C104:O107" name="３ページ"/>
    <protectedRange sqref="J41 V41:AA42 AC41:AH42 J43 V44:AA45 AC44:AH50 J49 J51 AC52:AH56 J55 J57:O61 J66:O67 J71 J73 J77 AC62:AH65 AC67:AH79 R77:AA79" name="２ページ"/>
    <protectedRange sqref="A3 J22 J25 J28 U22:Z23 U25:Z26 AC22:AH37 R36:AA37" name="１ページ"/>
  </protectedRanges>
  <mergeCells count="418">
    <mergeCell ref="L139:M139"/>
    <mergeCell ref="N139:O139"/>
    <mergeCell ref="R77:AA77"/>
    <mergeCell ref="R78:AA78"/>
    <mergeCell ref="R79:AA79"/>
    <mergeCell ref="R37:AA37"/>
    <mergeCell ref="L124:M124"/>
    <mergeCell ref="N124:O124"/>
    <mergeCell ref="L125:M125"/>
    <mergeCell ref="N125:O125"/>
    <mergeCell ref="L126:M126"/>
    <mergeCell ref="N126:O126"/>
    <mergeCell ref="L127:M127"/>
    <mergeCell ref="N127:O127"/>
    <mergeCell ref="L128:M128"/>
    <mergeCell ref="N128:O128"/>
    <mergeCell ref="L119:M119"/>
    <mergeCell ref="N119:O119"/>
    <mergeCell ref="L120:M120"/>
    <mergeCell ref="N120:O120"/>
    <mergeCell ref="K105:M105"/>
    <mergeCell ref="N105:O105"/>
    <mergeCell ref="V118:W118"/>
    <mergeCell ref="A3:G3"/>
    <mergeCell ref="A9:AI9"/>
    <mergeCell ref="A10:AI10"/>
    <mergeCell ref="A12:AI12"/>
    <mergeCell ref="A13:AI13"/>
    <mergeCell ref="A15:AI15"/>
    <mergeCell ref="A16:AI16"/>
    <mergeCell ref="C104:J104"/>
    <mergeCell ref="C118:I118"/>
    <mergeCell ref="K3:R3"/>
    <mergeCell ref="C108:AI108"/>
    <mergeCell ref="C109:AI109"/>
    <mergeCell ref="A14:AI14"/>
    <mergeCell ref="R45:T45"/>
    <mergeCell ref="A82:A99"/>
    <mergeCell ref="A116:A134"/>
    <mergeCell ref="C128:I128"/>
    <mergeCell ref="P119:U119"/>
    <mergeCell ref="X129:Z129"/>
    <mergeCell ref="AD129:AH129"/>
    <mergeCell ref="A17:AI17"/>
    <mergeCell ref="A18:AI18"/>
    <mergeCell ref="A19:AI19"/>
    <mergeCell ref="A20:AI20"/>
    <mergeCell ref="X139:Z139"/>
    <mergeCell ref="AA139:AB139"/>
    <mergeCell ref="AD139:AH139"/>
    <mergeCell ref="C21:P21"/>
    <mergeCell ref="Q21:AI21"/>
    <mergeCell ref="C40:P40"/>
    <mergeCell ref="Q40:AI40"/>
    <mergeCell ref="K104:M104"/>
    <mergeCell ref="C103:J103"/>
    <mergeCell ref="K103:M103"/>
    <mergeCell ref="P136:T136"/>
    <mergeCell ref="V136:W136"/>
    <mergeCell ref="C139:I139"/>
    <mergeCell ref="J139:K139"/>
    <mergeCell ref="P139:T139"/>
    <mergeCell ref="V139:W139"/>
    <mergeCell ref="C133:I133"/>
    <mergeCell ref="C106:J106"/>
    <mergeCell ref="K106:M106"/>
    <mergeCell ref="N106:O106"/>
    <mergeCell ref="C107:J107"/>
    <mergeCell ref="K107:M107"/>
    <mergeCell ref="C120:I120"/>
    <mergeCell ref="J120:K120"/>
    <mergeCell ref="C136:I136"/>
    <mergeCell ref="J124:K124"/>
    <mergeCell ref="C132:I132"/>
    <mergeCell ref="C130:I130"/>
    <mergeCell ref="C131:I131"/>
    <mergeCell ref="C123:I123"/>
    <mergeCell ref="V129:W129"/>
    <mergeCell ref="V131:W131"/>
    <mergeCell ref="V132:W132"/>
    <mergeCell ref="N129:O129"/>
    <mergeCell ref="L130:M130"/>
    <mergeCell ref="V123:W123"/>
    <mergeCell ref="L129:M129"/>
    <mergeCell ref="C129:I129"/>
    <mergeCell ref="J136:K136"/>
    <mergeCell ref="L136:M136"/>
    <mergeCell ref="N136:O136"/>
    <mergeCell ref="J131:K131"/>
    <mergeCell ref="L132:M132"/>
    <mergeCell ref="N132:O132"/>
    <mergeCell ref="P132:T132"/>
    <mergeCell ref="J118:K118"/>
    <mergeCell ref="J128:K128"/>
    <mergeCell ref="P130:T130"/>
    <mergeCell ref="V130:W130"/>
    <mergeCell ref="J133:K133"/>
    <mergeCell ref="C134:I134"/>
    <mergeCell ref="J134:K134"/>
    <mergeCell ref="V128:W128"/>
    <mergeCell ref="N107:O107"/>
    <mergeCell ref="P128:T128"/>
    <mergeCell ref="L133:M133"/>
    <mergeCell ref="N133:O133"/>
    <mergeCell ref="L134:M134"/>
    <mergeCell ref="N134:O134"/>
    <mergeCell ref="J132:K132"/>
    <mergeCell ref="J123:K123"/>
    <mergeCell ref="P123:T123"/>
    <mergeCell ref="N130:O130"/>
    <mergeCell ref="L131:M131"/>
    <mergeCell ref="N131:O131"/>
    <mergeCell ref="J129:K129"/>
    <mergeCell ref="P129:T129"/>
    <mergeCell ref="P131:T131"/>
    <mergeCell ref="J130:K130"/>
    <mergeCell ref="AD134:AH134"/>
    <mergeCell ref="X136:Z136"/>
    <mergeCell ref="AA136:AB136"/>
    <mergeCell ref="AD136:AH136"/>
    <mergeCell ref="P134:T134"/>
    <mergeCell ref="V134:W134"/>
    <mergeCell ref="X134:Z134"/>
    <mergeCell ref="AA134:AB134"/>
    <mergeCell ref="P133:T133"/>
    <mergeCell ref="V133:W133"/>
    <mergeCell ref="X133:Z133"/>
    <mergeCell ref="AA133:AB133"/>
    <mergeCell ref="AD133:AH133"/>
    <mergeCell ref="AA129:AB129"/>
    <mergeCell ref="AD132:AH132"/>
    <mergeCell ref="AD125:AH125"/>
    <mergeCell ref="X125:Z125"/>
    <mergeCell ref="AA125:AB125"/>
    <mergeCell ref="X128:Z128"/>
    <mergeCell ref="AA128:AB128"/>
    <mergeCell ref="AD128:AH128"/>
    <mergeCell ref="AD124:AH124"/>
    <mergeCell ref="AD127:AH127"/>
    <mergeCell ref="X131:Z131"/>
    <mergeCell ref="AA131:AB131"/>
    <mergeCell ref="AD131:AH131"/>
    <mergeCell ref="AD130:AH130"/>
    <mergeCell ref="X130:Z130"/>
    <mergeCell ref="AA130:AB130"/>
    <mergeCell ref="X132:Z132"/>
    <mergeCell ref="AA132:AB132"/>
    <mergeCell ref="AD126:AH126"/>
    <mergeCell ref="X123:Z123"/>
    <mergeCell ref="AA123:AB123"/>
    <mergeCell ref="J126:K126"/>
    <mergeCell ref="V127:W127"/>
    <mergeCell ref="C124:I124"/>
    <mergeCell ref="C125:I125"/>
    <mergeCell ref="J125:K125"/>
    <mergeCell ref="C126:I126"/>
    <mergeCell ref="C127:I127"/>
    <mergeCell ref="J127:K127"/>
    <mergeCell ref="L123:M123"/>
    <mergeCell ref="N123:O123"/>
    <mergeCell ref="P125:T125"/>
    <mergeCell ref="V125:W125"/>
    <mergeCell ref="P127:T127"/>
    <mergeCell ref="P126:T126"/>
    <mergeCell ref="V126:W126"/>
    <mergeCell ref="X127:Z127"/>
    <mergeCell ref="AA127:AB127"/>
    <mergeCell ref="X126:Z126"/>
    <mergeCell ref="AA126:AB126"/>
    <mergeCell ref="V124:W124"/>
    <mergeCell ref="X124:Z124"/>
    <mergeCell ref="AA124:AB124"/>
    <mergeCell ref="AD121:AH121"/>
    <mergeCell ref="P122:T122"/>
    <mergeCell ref="V122:W122"/>
    <mergeCell ref="X122:Z122"/>
    <mergeCell ref="AA122:AB122"/>
    <mergeCell ref="AD122:AH122"/>
    <mergeCell ref="C122:I122"/>
    <mergeCell ref="J122:K122"/>
    <mergeCell ref="P121:T121"/>
    <mergeCell ref="V121:W121"/>
    <mergeCell ref="X121:Z121"/>
    <mergeCell ref="AA121:AB121"/>
    <mergeCell ref="L122:M122"/>
    <mergeCell ref="N122:O122"/>
    <mergeCell ref="C121:I121"/>
    <mergeCell ref="J121:K121"/>
    <mergeCell ref="L121:M121"/>
    <mergeCell ref="N121:O121"/>
    <mergeCell ref="AD123:AH123"/>
    <mergeCell ref="P124:T124"/>
    <mergeCell ref="X119:Z119"/>
    <mergeCell ref="AA119:AC119"/>
    <mergeCell ref="AD119:AI119"/>
    <mergeCell ref="J82:O82"/>
    <mergeCell ref="J116:O116"/>
    <mergeCell ref="N103:P103"/>
    <mergeCell ref="N104:O104"/>
    <mergeCell ref="C105:J105"/>
    <mergeCell ref="AD118:AI118"/>
    <mergeCell ref="AA118:AC118"/>
    <mergeCell ref="X118:Z118"/>
    <mergeCell ref="P118:U118"/>
    <mergeCell ref="L118:O118"/>
    <mergeCell ref="C97:G97"/>
    <mergeCell ref="H97:J97"/>
    <mergeCell ref="L97:N97"/>
    <mergeCell ref="P97:R97"/>
    <mergeCell ref="T97:V97"/>
    <mergeCell ref="X97:Z97"/>
    <mergeCell ref="AB97:AD97"/>
    <mergeCell ref="AF97:AH97"/>
    <mergeCell ref="AF93:AH93"/>
    <mergeCell ref="AF94:AH94"/>
    <mergeCell ref="AF96:AH96"/>
    <mergeCell ref="A40:A79"/>
    <mergeCell ref="C84:G84"/>
    <mergeCell ref="AD120:AH120"/>
    <mergeCell ref="AA120:AB120"/>
    <mergeCell ref="X120:Z120"/>
    <mergeCell ref="V120:W120"/>
    <mergeCell ref="P120:T120"/>
    <mergeCell ref="AF99:AH99"/>
    <mergeCell ref="H98:J98"/>
    <mergeCell ref="L98:N98"/>
    <mergeCell ref="P98:R98"/>
    <mergeCell ref="T98:V98"/>
    <mergeCell ref="X98:Z98"/>
    <mergeCell ref="AB98:AD98"/>
    <mergeCell ref="AF98:AH98"/>
    <mergeCell ref="H99:J99"/>
    <mergeCell ref="L99:N99"/>
    <mergeCell ref="P99:R99"/>
    <mergeCell ref="T99:V99"/>
    <mergeCell ref="X99:Z99"/>
    <mergeCell ref="AB99:AD99"/>
    <mergeCell ref="AF84:AI84"/>
    <mergeCell ref="AF95:AH95"/>
    <mergeCell ref="P84:S84"/>
    <mergeCell ref="T84:W84"/>
    <mergeCell ref="X84:AA84"/>
    <mergeCell ref="AB84:AE84"/>
    <mergeCell ref="AB96:AD96"/>
    <mergeCell ref="AF85:AH85"/>
    <mergeCell ref="AF86:AH86"/>
    <mergeCell ref="AF87:AH87"/>
    <mergeCell ref="AF88:AH88"/>
    <mergeCell ref="AF89:AH89"/>
    <mergeCell ref="AF90:AH90"/>
    <mergeCell ref="AF91:AH91"/>
    <mergeCell ref="AF92:AH92"/>
    <mergeCell ref="AB90:AD90"/>
    <mergeCell ref="AB91:AD91"/>
    <mergeCell ref="AB92:AD92"/>
    <mergeCell ref="AB93:AD93"/>
    <mergeCell ref="AB94:AD94"/>
    <mergeCell ref="AB95:AD95"/>
    <mergeCell ref="X93:Z93"/>
    <mergeCell ref="X94:Z94"/>
    <mergeCell ref="X95:Z95"/>
    <mergeCell ref="X96:Z96"/>
    <mergeCell ref="AB85:AD85"/>
    <mergeCell ref="AB86:AD86"/>
    <mergeCell ref="AB87:AD87"/>
    <mergeCell ref="AB88:AD88"/>
    <mergeCell ref="AB89:AD89"/>
    <mergeCell ref="X85:Z85"/>
    <mergeCell ref="X86:Z86"/>
    <mergeCell ref="X87:Z87"/>
    <mergeCell ref="X88:Z88"/>
    <mergeCell ref="X89:Z89"/>
    <mergeCell ref="X90:Z90"/>
    <mergeCell ref="X91:Z91"/>
    <mergeCell ref="X92:Z92"/>
    <mergeCell ref="T90:V90"/>
    <mergeCell ref="T91:V91"/>
    <mergeCell ref="T92:V92"/>
    <mergeCell ref="P93:R93"/>
    <mergeCell ref="P94:R94"/>
    <mergeCell ref="P95:R95"/>
    <mergeCell ref="P96:R96"/>
    <mergeCell ref="T85:V85"/>
    <mergeCell ref="T86:V86"/>
    <mergeCell ref="T87:V87"/>
    <mergeCell ref="T88:V88"/>
    <mergeCell ref="T89:V89"/>
    <mergeCell ref="T96:V96"/>
    <mergeCell ref="T93:V93"/>
    <mergeCell ref="T94:V94"/>
    <mergeCell ref="T95:V95"/>
    <mergeCell ref="P85:R85"/>
    <mergeCell ref="P86:R86"/>
    <mergeCell ref="P87:R87"/>
    <mergeCell ref="P88:R88"/>
    <mergeCell ref="P89:R89"/>
    <mergeCell ref="P90:R90"/>
    <mergeCell ref="P91:R91"/>
    <mergeCell ref="P92:R92"/>
    <mergeCell ref="L90:N90"/>
    <mergeCell ref="L91:N91"/>
    <mergeCell ref="L92:N92"/>
    <mergeCell ref="H93:J93"/>
    <mergeCell ref="H94:J94"/>
    <mergeCell ref="H95:J95"/>
    <mergeCell ref="H96:J96"/>
    <mergeCell ref="L85:N85"/>
    <mergeCell ref="L86:N86"/>
    <mergeCell ref="L87:N87"/>
    <mergeCell ref="L88:N88"/>
    <mergeCell ref="L89:N89"/>
    <mergeCell ref="H87:J87"/>
    <mergeCell ref="H88:J88"/>
    <mergeCell ref="H89:J89"/>
    <mergeCell ref="H90:J90"/>
    <mergeCell ref="H91:J91"/>
    <mergeCell ref="H92:J92"/>
    <mergeCell ref="L96:N96"/>
    <mergeCell ref="L93:N93"/>
    <mergeCell ref="L94:N94"/>
    <mergeCell ref="L95:N95"/>
    <mergeCell ref="C93:G93"/>
    <mergeCell ref="C94:G94"/>
    <mergeCell ref="C95:G95"/>
    <mergeCell ref="C96:G96"/>
    <mergeCell ref="C98:G98"/>
    <mergeCell ref="C99:G99"/>
    <mergeCell ref="C87:G87"/>
    <mergeCell ref="C88:G88"/>
    <mergeCell ref="C89:G89"/>
    <mergeCell ref="C90:G90"/>
    <mergeCell ref="C91:G91"/>
    <mergeCell ref="C92:G92"/>
    <mergeCell ref="J71:O71"/>
    <mergeCell ref="J73:O73"/>
    <mergeCell ref="J77:O77"/>
    <mergeCell ref="C85:G85"/>
    <mergeCell ref="C86:G86"/>
    <mergeCell ref="H85:J85"/>
    <mergeCell ref="H86:J86"/>
    <mergeCell ref="J58:O58"/>
    <mergeCell ref="J59:O59"/>
    <mergeCell ref="J60:O60"/>
    <mergeCell ref="J61:O61"/>
    <mergeCell ref="J66:O66"/>
    <mergeCell ref="J67:O67"/>
    <mergeCell ref="H84:K84"/>
    <mergeCell ref="L84:O84"/>
    <mergeCell ref="AC76:AH76"/>
    <mergeCell ref="AC77:AH77"/>
    <mergeCell ref="AC78:AH78"/>
    <mergeCell ref="AC79:AH79"/>
    <mergeCell ref="J41:O41"/>
    <mergeCell ref="J43:O43"/>
    <mergeCell ref="J49:O49"/>
    <mergeCell ref="J51:O51"/>
    <mergeCell ref="J55:O55"/>
    <mergeCell ref="J57:O57"/>
    <mergeCell ref="AC70:AH70"/>
    <mergeCell ref="AC71:AH71"/>
    <mergeCell ref="AC72:AH72"/>
    <mergeCell ref="AC73:AH73"/>
    <mergeCell ref="AC74:AH74"/>
    <mergeCell ref="AC75:AH75"/>
    <mergeCell ref="AC64:AH64"/>
    <mergeCell ref="AC65:AH65"/>
    <mergeCell ref="AC67:AH67"/>
    <mergeCell ref="AC68:AH68"/>
    <mergeCell ref="AC69:AH69"/>
    <mergeCell ref="AC62:AH62"/>
    <mergeCell ref="AC63:AH63"/>
    <mergeCell ref="AC50:AH50"/>
    <mergeCell ref="AC54:AH54"/>
    <mergeCell ref="AC55:AH55"/>
    <mergeCell ref="AC56:AH56"/>
    <mergeCell ref="V45:AA45"/>
    <mergeCell ref="AC45:AH45"/>
    <mergeCell ref="AC46:AH46"/>
    <mergeCell ref="AC47:AH47"/>
    <mergeCell ref="AC48:AH48"/>
    <mergeCell ref="AC49:AH49"/>
    <mergeCell ref="AC52:AH52"/>
    <mergeCell ref="AC53:AH53"/>
    <mergeCell ref="V44:AA44"/>
    <mergeCell ref="AC44:AH44"/>
    <mergeCell ref="AC36:AH36"/>
    <mergeCell ref="J25:O25"/>
    <mergeCell ref="J28:O28"/>
    <mergeCell ref="AC35:AH35"/>
    <mergeCell ref="AC37:AH37"/>
    <mergeCell ref="AC30:AH30"/>
    <mergeCell ref="AC31:AH31"/>
    <mergeCell ref="AC32:AH32"/>
    <mergeCell ref="AC33:AH33"/>
    <mergeCell ref="AC34:AH34"/>
    <mergeCell ref="AC41:AH41"/>
    <mergeCell ref="V41:AA41"/>
    <mergeCell ref="V42:AA42"/>
    <mergeCell ref="AC42:AH42"/>
    <mergeCell ref="R41:T41"/>
    <mergeCell ref="R42:T42"/>
    <mergeCell ref="R44:T44"/>
    <mergeCell ref="A7:AI7"/>
    <mergeCell ref="J22:O22"/>
    <mergeCell ref="AC22:AH22"/>
    <mergeCell ref="AC23:AH23"/>
    <mergeCell ref="AC24:AH24"/>
    <mergeCell ref="AC25:AH25"/>
    <mergeCell ref="AC26:AH26"/>
    <mergeCell ref="AC27:AH27"/>
    <mergeCell ref="AC28:AH28"/>
    <mergeCell ref="A21:A37"/>
    <mergeCell ref="AC29:AH29"/>
    <mergeCell ref="U22:Z22"/>
    <mergeCell ref="U23:Z23"/>
    <mergeCell ref="U25:Z25"/>
    <mergeCell ref="U26:Z26"/>
    <mergeCell ref="A11:AI11"/>
  </mergeCells>
  <phoneticPr fontId="3"/>
  <dataValidations count="1">
    <dataValidation type="list" allowBlank="1" showInputMessage="1" showErrorMessage="1" sqref="N120:O134 N136:O136 N139:O139" xr:uid="{62892B00-1102-455C-8A65-9F5AAB7FD23A}">
      <formula1>"1,2,3,4,5,6,7,8,9,10,11,12"</formula1>
    </dataValidation>
  </dataValidations>
  <pageMargins left="0.51181102362204722" right="0.51181102362204722" top="0.55118110236220474" bottom="0.35433070866141736" header="0.31496062992125984" footer="0.31496062992125984"/>
  <pageSetup paperSize="9" orientation="portrait" r:id="rId1"/>
  <rowBreaks count="3" manualBreakCount="3">
    <brk id="38" max="34" man="1"/>
    <brk id="80" max="34" man="1"/>
    <brk id="114" max="3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6CC8341-F29E-4BF5-B8D2-046FB1163AB3}">
          <x14:formula1>
            <xm:f>和暦⇔西暦!$A$5:$A$49</xm:f>
          </x14:formula1>
          <xm:sqref>L136:M136 L139:M139</xm:sqref>
        </x14:dataValidation>
        <x14:dataValidation type="list" allowBlank="1" showInputMessage="1" showErrorMessage="1" xr:uid="{4DECBA51-6E1B-4CE1-BC25-08EAA16D6549}">
          <x14:formula1>
            <xm:f>和暦⇔西暦!$A$2:$A$49</xm:f>
          </x14:formula1>
          <xm:sqref>L120:M134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1E0C0-24B6-416D-A4FD-BB7AE9CD5B7F}">
  <sheetPr>
    <tabColor rgb="FF00B0F0"/>
  </sheetPr>
  <dimension ref="A1:AI190"/>
  <sheetViews>
    <sheetView tabSelected="1" view="pageBreakPreview" zoomScaleNormal="100" zoomScaleSheetLayoutView="100" workbookViewId="0">
      <selection activeCell="B156" sqref="B156:AH156"/>
    </sheetView>
  </sheetViews>
  <sheetFormatPr defaultRowHeight="16.5" x14ac:dyDescent="0.15"/>
  <cols>
    <col min="1" max="35" width="2.625" style="56" customWidth="1"/>
    <col min="36" max="16384" width="9" style="56"/>
  </cols>
  <sheetData>
    <row r="1" spans="1:35" s="1" customFormat="1" ht="15.75" x14ac:dyDescent="0.15">
      <c r="A1" s="34" t="s">
        <v>369</v>
      </c>
      <c r="AI1" s="130"/>
    </row>
    <row r="2" spans="1:35" ht="35.25" x14ac:dyDescent="0.15">
      <c r="A2" s="313" t="s">
        <v>347</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5" ht="17.25" customHeight="1" x14ac:dyDescent="0.15"/>
    <row r="4" spans="1:35" ht="17.25" customHeight="1" x14ac:dyDescent="0.15">
      <c r="A4" s="131" t="s">
        <v>128</v>
      </c>
    </row>
    <row r="5" spans="1:35" ht="17.25" customHeight="1" x14ac:dyDescent="0.15">
      <c r="A5" s="56" t="s">
        <v>4</v>
      </c>
      <c r="B5" s="287" t="s">
        <v>269</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row>
    <row r="6" spans="1:35" ht="17.25" customHeight="1" x14ac:dyDescent="0.15">
      <c r="B6" s="287" t="s">
        <v>236</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row>
    <row r="7" spans="1:35" ht="17.25" customHeight="1" x14ac:dyDescent="0.15">
      <c r="A7" s="56" t="s">
        <v>4</v>
      </c>
      <c r="B7" s="287" t="s">
        <v>235</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1:35" ht="17.25" customHeight="1" x14ac:dyDescent="0.15">
      <c r="A8" s="56" t="s">
        <v>4</v>
      </c>
      <c r="B8" s="287" t="s">
        <v>143</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row>
    <row r="9" spans="1:35" ht="17.25" customHeight="1" x14ac:dyDescent="0.15"/>
    <row r="10" spans="1:35" ht="17.25" customHeight="1" x14ac:dyDescent="0.15">
      <c r="A10" s="131" t="s">
        <v>129</v>
      </c>
    </row>
    <row r="11" spans="1:35" ht="17.25" customHeight="1" x14ac:dyDescent="0.15">
      <c r="A11" s="64" t="s">
        <v>0</v>
      </c>
      <c r="B11" s="65"/>
      <c r="C11" s="65"/>
      <c r="D11" s="65"/>
      <c r="E11" s="65"/>
      <c r="F11" s="65"/>
      <c r="G11" s="66"/>
      <c r="H11" s="67" t="s">
        <v>158</v>
      </c>
      <c r="I11" s="305" t="s">
        <v>159</v>
      </c>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2"/>
    </row>
    <row r="12" spans="1:35" ht="17.25" customHeight="1" x14ac:dyDescent="0.15">
      <c r="A12" s="68"/>
      <c r="B12" s="69"/>
      <c r="C12" s="69"/>
      <c r="D12" s="69"/>
      <c r="E12" s="69"/>
      <c r="F12" s="69"/>
      <c r="G12" s="70"/>
      <c r="H12" s="71"/>
      <c r="I12" s="268" t="s">
        <v>160</v>
      </c>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315"/>
    </row>
    <row r="13" spans="1:35" ht="17.25" customHeight="1" x14ac:dyDescent="0.15">
      <c r="A13" s="68"/>
      <c r="B13" s="69"/>
      <c r="C13" s="69"/>
      <c r="D13" s="69"/>
      <c r="E13" s="69"/>
      <c r="F13" s="69"/>
      <c r="G13" s="70"/>
      <c r="H13" s="71" t="s">
        <v>158</v>
      </c>
      <c r="I13" s="268" t="s">
        <v>161</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315"/>
    </row>
    <row r="14" spans="1:35" ht="17.25" customHeight="1" x14ac:dyDescent="0.15">
      <c r="A14" s="68"/>
      <c r="B14" s="69"/>
      <c r="C14" s="69"/>
      <c r="D14" s="69"/>
      <c r="E14" s="69"/>
      <c r="F14" s="69"/>
      <c r="G14" s="70"/>
      <c r="H14" s="71"/>
      <c r="I14" s="268" t="s">
        <v>162</v>
      </c>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315"/>
    </row>
    <row r="15" spans="1:35" ht="17.25" customHeight="1" x14ac:dyDescent="0.15">
      <c r="A15" s="72"/>
      <c r="B15" s="73"/>
      <c r="C15" s="73"/>
      <c r="D15" s="73"/>
      <c r="E15" s="73"/>
      <c r="F15" s="73"/>
      <c r="G15" s="74"/>
      <c r="H15" s="75" t="s">
        <v>158</v>
      </c>
      <c r="I15" s="316" t="s">
        <v>164</v>
      </c>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8"/>
    </row>
    <row r="16" spans="1:35" ht="17.25" customHeight="1" x14ac:dyDescent="0.15">
      <c r="A16" s="76" t="s">
        <v>2</v>
      </c>
      <c r="B16" s="77"/>
      <c r="C16" s="77"/>
      <c r="D16" s="77"/>
      <c r="E16" s="77"/>
      <c r="F16" s="77"/>
      <c r="G16" s="78"/>
      <c r="H16" s="79" t="s">
        <v>158</v>
      </c>
      <c r="I16" s="297" t="s">
        <v>163</v>
      </c>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9"/>
    </row>
    <row r="17" spans="1:35" ht="17.25" customHeight="1" x14ac:dyDescent="0.15">
      <c r="A17" s="68"/>
      <c r="B17" s="69"/>
      <c r="C17" s="69"/>
      <c r="D17" s="69"/>
      <c r="E17" s="69"/>
      <c r="F17" s="69"/>
      <c r="G17" s="70"/>
      <c r="H17" s="71" t="s">
        <v>270</v>
      </c>
      <c r="I17" s="268" t="s">
        <v>271</v>
      </c>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315"/>
    </row>
    <row r="18" spans="1:35" ht="17.25" customHeight="1" x14ac:dyDescent="0.15">
      <c r="A18" s="72"/>
      <c r="B18" s="73"/>
      <c r="C18" s="73"/>
      <c r="D18" s="73"/>
      <c r="E18" s="73"/>
      <c r="F18" s="73"/>
      <c r="G18" s="74"/>
      <c r="H18" s="75"/>
      <c r="I18" s="316"/>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8"/>
    </row>
    <row r="19" spans="1:35" ht="17.25" customHeight="1" x14ac:dyDescent="0.15">
      <c r="A19" s="76" t="s">
        <v>3</v>
      </c>
      <c r="B19" s="77"/>
      <c r="C19" s="77"/>
      <c r="D19" s="77"/>
      <c r="E19" s="77"/>
      <c r="F19" s="77"/>
      <c r="G19" s="78"/>
      <c r="H19" s="79" t="s">
        <v>158</v>
      </c>
      <c r="I19" s="297" t="s">
        <v>370</v>
      </c>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9"/>
    </row>
    <row r="20" spans="1:35" ht="17.25" customHeight="1" x14ac:dyDescent="0.15">
      <c r="A20" s="68"/>
      <c r="B20" s="69"/>
      <c r="C20" s="69"/>
      <c r="D20" s="69"/>
      <c r="E20" s="69"/>
      <c r="F20" s="69"/>
      <c r="G20" s="70"/>
      <c r="H20" s="71"/>
      <c r="I20" s="268" t="s">
        <v>213</v>
      </c>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315"/>
    </row>
    <row r="21" spans="1:35" ht="17.25" customHeight="1" x14ac:dyDescent="0.15">
      <c r="A21" s="68"/>
      <c r="B21" s="69"/>
      <c r="C21" s="69"/>
      <c r="D21" s="69"/>
      <c r="E21" s="69"/>
      <c r="F21" s="69"/>
      <c r="G21" s="70"/>
      <c r="H21" s="71" t="s">
        <v>158</v>
      </c>
      <c r="I21" s="268" t="s">
        <v>376</v>
      </c>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315"/>
    </row>
    <row r="22" spans="1:35" ht="17.25" customHeight="1" x14ac:dyDescent="0.15">
      <c r="A22" s="80"/>
      <c r="B22" s="81"/>
      <c r="C22" s="81"/>
      <c r="D22" s="81"/>
      <c r="E22" s="81"/>
      <c r="F22" s="81"/>
      <c r="G22" s="82"/>
      <c r="H22" s="83"/>
      <c r="I22" s="300" t="s">
        <v>375</v>
      </c>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2"/>
    </row>
    <row r="23" spans="1:35" ht="17.25" customHeight="1" x14ac:dyDescent="0.15">
      <c r="I23" s="303" t="s">
        <v>226</v>
      </c>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row>
    <row r="24" spans="1:35" ht="17.25" customHeight="1" x14ac:dyDescent="0.15">
      <c r="I24" s="59"/>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row>
    <row r="25" spans="1:35" s="85" customFormat="1" ht="17.25" customHeight="1" thickBot="1" x14ac:dyDescent="0.2">
      <c r="A25" s="85" t="s">
        <v>227</v>
      </c>
      <c r="I25" s="86"/>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row>
    <row r="26" spans="1:35" s="85" customFormat="1" ht="9" customHeight="1" x14ac:dyDescent="0.15">
      <c r="A26" s="91"/>
      <c r="B26" s="97"/>
      <c r="C26" s="97"/>
      <c r="D26" s="97"/>
      <c r="E26" s="97"/>
      <c r="F26" s="97"/>
      <c r="G26" s="97"/>
      <c r="H26" s="97"/>
      <c r="I26" s="98"/>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2"/>
    </row>
    <row r="27" spans="1:35" s="85" customFormat="1" ht="24.75" x14ac:dyDescent="0.15">
      <c r="A27" s="93"/>
      <c r="B27" s="280" t="s">
        <v>237</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94"/>
    </row>
    <row r="28" spans="1:35" s="85" customFormat="1" ht="24.75" x14ac:dyDescent="0.15">
      <c r="A28" s="93"/>
      <c r="B28" s="282" t="s">
        <v>229</v>
      </c>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94"/>
    </row>
    <row r="29" spans="1:35" s="85" customFormat="1" ht="9" customHeight="1" x14ac:dyDescent="0.15">
      <c r="A29" s="93"/>
      <c r="B29" s="88"/>
      <c r="C29" s="88"/>
      <c r="D29" s="88"/>
      <c r="E29" s="88"/>
      <c r="F29" s="88"/>
      <c r="G29" s="88"/>
      <c r="H29" s="88"/>
      <c r="I29" s="89"/>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4"/>
    </row>
    <row r="30" spans="1:35" s="85" customFormat="1" ht="17.25" customHeight="1" x14ac:dyDescent="0.15">
      <c r="A30" s="93"/>
      <c r="B30" s="284" t="s">
        <v>230</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94"/>
    </row>
    <row r="31" spans="1:35" s="85" customFormat="1" ht="17.25" customHeight="1" x14ac:dyDescent="0.15">
      <c r="A31" s="93"/>
      <c r="B31" s="284" t="s">
        <v>231</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94"/>
    </row>
    <row r="32" spans="1:35" s="85" customFormat="1" ht="22.5" x14ac:dyDescent="0.15">
      <c r="A32" s="93"/>
      <c r="B32" s="285" t="s">
        <v>232</v>
      </c>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94"/>
    </row>
    <row r="33" spans="1:35" s="85" customFormat="1" ht="9" customHeight="1" x14ac:dyDescent="0.15">
      <c r="A33" s="93"/>
      <c r="B33" s="88"/>
      <c r="C33" s="88"/>
      <c r="D33" s="88"/>
      <c r="E33" s="88"/>
      <c r="F33" s="88"/>
      <c r="G33" s="88"/>
      <c r="H33" s="88"/>
      <c r="I33" s="89"/>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4"/>
    </row>
    <row r="34" spans="1:35" s="85" customFormat="1" ht="17.25" customHeight="1" x14ac:dyDescent="0.15">
      <c r="A34" s="93"/>
      <c r="B34" s="88"/>
      <c r="C34" s="88"/>
      <c r="D34" s="88"/>
      <c r="E34" s="88"/>
      <c r="F34" s="88"/>
      <c r="G34" s="88"/>
      <c r="H34" s="88"/>
      <c r="I34" s="89"/>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4"/>
    </row>
    <row r="35" spans="1:35" s="85" customFormat="1" ht="17.25" customHeight="1" x14ac:dyDescent="0.15">
      <c r="A35" s="93"/>
      <c r="B35" s="88"/>
      <c r="C35" s="88"/>
      <c r="D35" s="88"/>
      <c r="E35" s="88"/>
      <c r="F35" s="88"/>
      <c r="G35" s="88"/>
      <c r="H35" s="88"/>
      <c r="I35" s="89"/>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4"/>
    </row>
    <row r="36" spans="1:35" s="85" customFormat="1" ht="17.25" customHeight="1" x14ac:dyDescent="0.15">
      <c r="A36" s="93"/>
      <c r="B36" s="88"/>
      <c r="C36" s="88"/>
      <c r="D36" s="88"/>
      <c r="E36" s="88"/>
      <c r="F36" s="88"/>
      <c r="G36" s="88"/>
      <c r="H36" s="88"/>
      <c r="I36" s="89"/>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4"/>
    </row>
    <row r="37" spans="1:35" s="85" customFormat="1" ht="17.25" customHeight="1" x14ac:dyDescent="0.15">
      <c r="A37" s="93"/>
      <c r="B37" s="88"/>
      <c r="C37" s="88"/>
      <c r="D37" s="88"/>
      <c r="E37" s="88"/>
      <c r="F37" s="88"/>
      <c r="G37" s="88"/>
      <c r="H37" s="88"/>
      <c r="I37" s="89"/>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4"/>
    </row>
    <row r="38" spans="1:35" s="85" customFormat="1" ht="9" customHeight="1" x14ac:dyDescent="0.15">
      <c r="A38" s="93"/>
      <c r="B38" s="88"/>
      <c r="C38" s="88"/>
      <c r="D38" s="88"/>
      <c r="E38" s="88"/>
      <c r="F38" s="88"/>
      <c r="G38" s="88"/>
      <c r="H38" s="88"/>
      <c r="I38" s="89"/>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4"/>
    </row>
    <row r="39" spans="1:35" s="85" customFormat="1" ht="17.25" customHeight="1" x14ac:dyDescent="0.15">
      <c r="A39" s="93"/>
      <c r="B39" s="88"/>
      <c r="C39" s="88"/>
      <c r="D39" s="88"/>
      <c r="E39" s="88"/>
      <c r="F39" s="88"/>
      <c r="G39" s="88"/>
      <c r="H39" s="88"/>
      <c r="I39" s="89"/>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4"/>
    </row>
    <row r="40" spans="1:35" s="85" customFormat="1" ht="17.25" customHeight="1" x14ac:dyDescent="0.15">
      <c r="A40" s="93"/>
      <c r="B40" s="88"/>
      <c r="C40" s="88"/>
      <c r="D40" s="88"/>
      <c r="E40" s="88"/>
      <c r="F40" s="88"/>
      <c r="G40" s="88"/>
      <c r="H40" s="88"/>
      <c r="I40" s="89"/>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4"/>
    </row>
    <row r="41" spans="1:35" s="85" customFormat="1" ht="17.25" customHeight="1" x14ac:dyDescent="0.15">
      <c r="A41" s="93"/>
      <c r="B41" s="88"/>
      <c r="C41" s="88"/>
      <c r="D41" s="88"/>
      <c r="E41" s="88"/>
      <c r="F41" s="88"/>
      <c r="G41" s="88"/>
      <c r="H41" s="88"/>
      <c r="I41" s="89"/>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4"/>
    </row>
    <row r="42" spans="1:35" s="85" customFormat="1" ht="17.25" customHeight="1" x14ac:dyDescent="0.15">
      <c r="A42" s="93"/>
      <c r="B42" s="88"/>
      <c r="C42" s="88"/>
      <c r="D42" s="88"/>
      <c r="E42" s="88"/>
      <c r="F42" s="88"/>
      <c r="G42" s="88"/>
      <c r="H42" s="88"/>
      <c r="I42" s="89"/>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4"/>
    </row>
    <row r="43" spans="1:35" s="85" customFormat="1" ht="8.25" customHeight="1" x14ac:dyDescent="0.15">
      <c r="A43" s="93"/>
      <c r="B43" s="88"/>
      <c r="C43" s="88"/>
      <c r="D43" s="88"/>
      <c r="E43" s="88"/>
      <c r="F43" s="88"/>
      <c r="G43" s="88"/>
      <c r="H43" s="88"/>
      <c r="I43" s="89"/>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4"/>
    </row>
    <row r="44" spans="1:35" s="85" customFormat="1" ht="24.75" x14ac:dyDescent="0.15">
      <c r="A44" s="93"/>
      <c r="B44" s="122" t="s">
        <v>233</v>
      </c>
      <c r="C44" s="88"/>
      <c r="D44" s="88"/>
      <c r="E44" s="88"/>
      <c r="F44" s="88"/>
      <c r="G44" s="88"/>
      <c r="H44" s="88"/>
      <c r="I44" s="89"/>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4"/>
    </row>
    <row r="45" spans="1:35" s="85" customFormat="1" ht="8.25" customHeight="1" x14ac:dyDescent="0.15">
      <c r="A45" s="93"/>
      <c r="B45" s="88"/>
      <c r="C45" s="88"/>
      <c r="D45" s="88"/>
      <c r="E45" s="88"/>
      <c r="F45" s="88"/>
      <c r="G45" s="88"/>
      <c r="H45" s="88"/>
      <c r="I45" s="89"/>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4"/>
    </row>
    <row r="46" spans="1:35" s="85" customFormat="1" ht="17.25" customHeight="1" x14ac:dyDescent="0.15">
      <c r="A46" s="93"/>
      <c r="B46" s="284" t="s">
        <v>247</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94"/>
    </row>
    <row r="47" spans="1:35" s="85" customFormat="1" ht="17.25" customHeight="1" x14ac:dyDescent="0.15">
      <c r="A47" s="93"/>
      <c r="B47" s="284" t="s">
        <v>234</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94"/>
    </row>
    <row r="48" spans="1:35" s="85" customFormat="1" ht="17.25" customHeight="1" x14ac:dyDescent="0.15">
      <c r="A48" s="93"/>
      <c r="B48" s="284" t="s">
        <v>248</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94"/>
    </row>
    <row r="49" spans="1:35" s="85" customFormat="1" ht="17.25" customHeight="1" thickBot="1" x14ac:dyDescent="0.2">
      <c r="A49" s="95"/>
      <c r="B49" s="321" t="s">
        <v>249</v>
      </c>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96"/>
    </row>
    <row r="50" spans="1:35" ht="17.25" customHeight="1" x14ac:dyDescent="0.15">
      <c r="A50" s="131" t="s">
        <v>130</v>
      </c>
      <c r="I50" s="287"/>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ht="17.25" customHeight="1" x14ac:dyDescent="0.15">
      <c r="A51" s="64" t="s">
        <v>5</v>
      </c>
      <c r="B51" s="65"/>
      <c r="C51" s="65"/>
      <c r="D51" s="65"/>
      <c r="E51" s="65"/>
      <c r="F51" s="65"/>
      <c r="G51" s="66"/>
      <c r="H51" s="67" t="s">
        <v>4</v>
      </c>
      <c r="I51" s="305" t="s">
        <v>131</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2"/>
    </row>
    <row r="52" spans="1:35" ht="17.25" customHeight="1" x14ac:dyDescent="0.15">
      <c r="A52" s="68"/>
      <c r="B52" s="69"/>
      <c r="C52" s="69"/>
      <c r="D52" s="69"/>
      <c r="E52" s="69"/>
      <c r="F52" s="69"/>
      <c r="G52" s="70"/>
      <c r="H52" s="71"/>
      <c r="I52" s="270" t="s">
        <v>349</v>
      </c>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306"/>
    </row>
    <row r="53" spans="1:35" ht="17.25" customHeight="1" x14ac:dyDescent="0.15">
      <c r="A53" s="72"/>
      <c r="B53" s="73"/>
      <c r="C53" s="73"/>
      <c r="D53" s="73"/>
      <c r="E53" s="73"/>
      <c r="F53" s="73"/>
      <c r="G53" s="74"/>
      <c r="H53" s="75"/>
      <c r="I53" s="307" t="s">
        <v>350</v>
      </c>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9"/>
    </row>
    <row r="54" spans="1:35" ht="17.25" customHeight="1" x14ac:dyDescent="0.15">
      <c r="A54" s="76" t="s">
        <v>6</v>
      </c>
      <c r="B54" s="77"/>
      <c r="C54" s="77"/>
      <c r="D54" s="77"/>
      <c r="E54" s="77"/>
      <c r="F54" s="77"/>
      <c r="G54" s="78"/>
      <c r="H54" s="79" t="s">
        <v>4</v>
      </c>
      <c r="I54" s="297" t="s">
        <v>132</v>
      </c>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9"/>
    </row>
    <row r="55" spans="1:35" ht="17.25" customHeight="1" x14ac:dyDescent="0.15">
      <c r="A55" s="72"/>
      <c r="B55" s="73"/>
      <c r="C55" s="73"/>
      <c r="D55" s="73"/>
      <c r="E55" s="73"/>
      <c r="F55" s="73"/>
      <c r="G55" s="74"/>
      <c r="H55" s="75"/>
      <c r="I55" s="316" t="s">
        <v>133</v>
      </c>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8"/>
    </row>
    <row r="56" spans="1:35" ht="17.25" customHeight="1" x14ac:dyDescent="0.15">
      <c r="A56" s="76" t="s">
        <v>44</v>
      </c>
      <c r="B56" s="77"/>
      <c r="C56" s="77"/>
      <c r="D56" s="77"/>
      <c r="E56" s="77"/>
      <c r="F56" s="77"/>
      <c r="G56" s="78"/>
      <c r="H56" s="79" t="s">
        <v>4</v>
      </c>
      <c r="I56" s="297" t="s">
        <v>134</v>
      </c>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9"/>
    </row>
    <row r="57" spans="1:35" ht="17.25" customHeight="1" x14ac:dyDescent="0.15">
      <c r="A57" s="72"/>
      <c r="B57" s="73"/>
      <c r="C57" s="73"/>
      <c r="D57" s="73"/>
      <c r="E57" s="73"/>
      <c r="F57" s="73"/>
      <c r="G57" s="74"/>
      <c r="H57" s="75"/>
      <c r="I57" s="307" t="s">
        <v>135</v>
      </c>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9"/>
    </row>
    <row r="58" spans="1:35" ht="17.25" customHeight="1" x14ac:dyDescent="0.15">
      <c r="A58" s="76" t="s">
        <v>7</v>
      </c>
      <c r="B58" s="77"/>
      <c r="C58" s="77"/>
      <c r="D58" s="77"/>
      <c r="E58" s="77"/>
      <c r="F58" s="77"/>
      <c r="G58" s="78"/>
      <c r="H58" s="79" t="s">
        <v>4</v>
      </c>
      <c r="I58" s="297" t="s">
        <v>136</v>
      </c>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9"/>
    </row>
    <row r="59" spans="1:35" ht="17.25" customHeight="1" x14ac:dyDescent="0.15">
      <c r="A59" s="72"/>
      <c r="B59" s="73"/>
      <c r="C59" s="73"/>
      <c r="D59" s="73"/>
      <c r="E59" s="73"/>
      <c r="F59" s="73"/>
      <c r="G59" s="74"/>
      <c r="H59" s="75"/>
      <c r="I59" s="307" t="s">
        <v>137</v>
      </c>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9"/>
    </row>
    <row r="60" spans="1:35" ht="17.25" customHeight="1" x14ac:dyDescent="0.15">
      <c r="A60" s="76" t="s">
        <v>8</v>
      </c>
      <c r="B60" s="77"/>
      <c r="C60" s="77"/>
      <c r="D60" s="77"/>
      <c r="E60" s="77"/>
      <c r="F60" s="77"/>
      <c r="G60" s="78"/>
      <c r="H60" s="79" t="s">
        <v>4</v>
      </c>
      <c r="I60" s="297" t="s">
        <v>138</v>
      </c>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9"/>
    </row>
    <row r="61" spans="1:35" ht="17.25" customHeight="1" x14ac:dyDescent="0.15">
      <c r="A61" s="68"/>
      <c r="B61" s="69"/>
      <c r="C61" s="69"/>
      <c r="D61" s="69"/>
      <c r="E61" s="69"/>
      <c r="F61" s="69"/>
      <c r="G61" s="70"/>
      <c r="H61" s="71"/>
      <c r="I61" s="270" t="s">
        <v>361</v>
      </c>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306"/>
    </row>
    <row r="62" spans="1:35" ht="17.25" customHeight="1" x14ac:dyDescent="0.15">
      <c r="A62" s="68"/>
      <c r="B62" s="69"/>
      <c r="C62" s="69"/>
      <c r="D62" s="69"/>
      <c r="E62" s="69"/>
      <c r="F62" s="69"/>
      <c r="G62" s="70"/>
      <c r="H62" s="71"/>
      <c r="I62" s="270" t="s">
        <v>351</v>
      </c>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306"/>
    </row>
    <row r="63" spans="1:35" ht="17.25" customHeight="1" x14ac:dyDescent="0.15">
      <c r="A63" s="72"/>
      <c r="B63" s="73"/>
      <c r="C63" s="73"/>
      <c r="D63" s="73"/>
      <c r="E63" s="73"/>
      <c r="F63" s="73"/>
      <c r="G63" s="74"/>
      <c r="H63" s="75" t="s">
        <v>4</v>
      </c>
      <c r="I63" s="316" t="s">
        <v>139</v>
      </c>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8"/>
    </row>
    <row r="64" spans="1:35" ht="17.25" customHeight="1" x14ac:dyDescent="0.15">
      <c r="A64" s="60" t="s">
        <v>9</v>
      </c>
      <c r="B64" s="61"/>
      <c r="C64" s="61"/>
      <c r="D64" s="61"/>
      <c r="E64" s="61"/>
      <c r="F64" s="61"/>
      <c r="G64" s="62"/>
      <c r="H64" s="63" t="s">
        <v>4</v>
      </c>
      <c r="I64" s="310" t="s">
        <v>145</v>
      </c>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2"/>
    </row>
    <row r="65" spans="1:35" ht="17.25" customHeight="1" x14ac:dyDescent="0.15">
      <c r="A65" s="60" t="s">
        <v>140</v>
      </c>
      <c r="B65" s="61"/>
      <c r="C65" s="61"/>
      <c r="D65" s="61"/>
      <c r="E65" s="61"/>
      <c r="F65" s="61"/>
      <c r="G65" s="62"/>
      <c r="H65" s="63" t="s">
        <v>4</v>
      </c>
      <c r="I65" s="310" t="s">
        <v>354</v>
      </c>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2"/>
    </row>
    <row r="66" spans="1:35" ht="17.25" customHeight="1" x14ac:dyDescent="0.15">
      <c r="A66" s="60" t="s">
        <v>10</v>
      </c>
      <c r="B66" s="61"/>
      <c r="C66" s="61"/>
      <c r="D66" s="61"/>
      <c r="E66" s="61"/>
      <c r="F66" s="61"/>
      <c r="G66" s="62"/>
      <c r="H66" s="63" t="s">
        <v>4</v>
      </c>
      <c r="I66" s="310" t="s">
        <v>141</v>
      </c>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2"/>
    </row>
    <row r="67" spans="1:35" ht="17.25" customHeight="1" x14ac:dyDescent="0.15">
      <c r="A67" s="60" t="s">
        <v>142</v>
      </c>
      <c r="B67" s="61"/>
      <c r="C67" s="61"/>
      <c r="D67" s="61"/>
      <c r="E67" s="61"/>
      <c r="F67" s="61"/>
      <c r="G67" s="62"/>
      <c r="H67" s="63" t="s">
        <v>4</v>
      </c>
      <c r="I67" s="310" t="s">
        <v>355</v>
      </c>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2"/>
    </row>
    <row r="68" spans="1:35" ht="17.25" customHeight="1" x14ac:dyDescent="0.15">
      <c r="A68" s="60" t="s">
        <v>11</v>
      </c>
      <c r="B68" s="61"/>
      <c r="C68" s="61"/>
      <c r="D68" s="61"/>
      <c r="E68" s="61"/>
      <c r="F68" s="61"/>
      <c r="G68" s="62"/>
      <c r="H68" s="63" t="s">
        <v>4</v>
      </c>
      <c r="I68" s="310" t="s">
        <v>144</v>
      </c>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2"/>
    </row>
    <row r="69" spans="1:35" ht="17.25" customHeight="1" x14ac:dyDescent="0.15">
      <c r="A69" s="76" t="s">
        <v>12</v>
      </c>
      <c r="B69" s="77"/>
      <c r="C69" s="77"/>
      <c r="D69" s="77"/>
      <c r="E69" s="77"/>
      <c r="F69" s="77"/>
      <c r="G69" s="78"/>
      <c r="H69" s="79" t="s">
        <v>4</v>
      </c>
      <c r="I69" s="297" t="s">
        <v>146</v>
      </c>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9"/>
    </row>
    <row r="70" spans="1:35" ht="17.25" customHeight="1" x14ac:dyDescent="0.15">
      <c r="A70" s="72"/>
      <c r="B70" s="73"/>
      <c r="C70" s="73"/>
      <c r="D70" s="73"/>
      <c r="E70" s="73"/>
      <c r="F70" s="73"/>
      <c r="G70" s="74"/>
      <c r="H70" s="75" t="s">
        <v>4</v>
      </c>
      <c r="I70" s="316" t="s">
        <v>147</v>
      </c>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8"/>
    </row>
    <row r="71" spans="1:35" ht="17.25" customHeight="1" x14ac:dyDescent="0.15">
      <c r="A71" s="60" t="s">
        <v>165</v>
      </c>
      <c r="B71" s="61"/>
      <c r="C71" s="61"/>
      <c r="D71" s="61"/>
      <c r="E71" s="61"/>
      <c r="F71" s="61"/>
      <c r="G71" s="62"/>
      <c r="H71" s="63" t="s">
        <v>158</v>
      </c>
      <c r="I71" s="310" t="s">
        <v>166</v>
      </c>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2"/>
    </row>
    <row r="72" spans="1:35" ht="17.25" customHeight="1" x14ac:dyDescent="0.15">
      <c r="A72" s="76" t="s">
        <v>167</v>
      </c>
      <c r="B72" s="77"/>
      <c r="C72" s="77"/>
      <c r="D72" s="77"/>
      <c r="E72" s="77"/>
      <c r="F72" s="77"/>
      <c r="G72" s="78"/>
      <c r="H72" s="79" t="s">
        <v>158</v>
      </c>
      <c r="I72" s="297" t="s">
        <v>168</v>
      </c>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9"/>
    </row>
    <row r="73" spans="1:35" ht="17.25" customHeight="1" x14ac:dyDescent="0.15">
      <c r="A73" s="68"/>
      <c r="B73" s="69"/>
      <c r="C73" s="69"/>
      <c r="D73" s="69"/>
      <c r="E73" s="69"/>
      <c r="F73" s="69"/>
      <c r="G73" s="70"/>
      <c r="H73" s="71"/>
      <c r="I73" s="270" t="s">
        <v>169</v>
      </c>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306"/>
    </row>
    <row r="74" spans="1:35" ht="17.25" customHeight="1" x14ac:dyDescent="0.15">
      <c r="A74" s="72"/>
      <c r="B74" s="73"/>
      <c r="C74" s="73"/>
      <c r="D74" s="73"/>
      <c r="E74" s="73"/>
      <c r="F74" s="73"/>
      <c r="G74" s="74"/>
      <c r="H74" s="75"/>
      <c r="I74" s="307" t="s">
        <v>170</v>
      </c>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9"/>
    </row>
    <row r="75" spans="1:35" ht="17.25" customHeight="1" x14ac:dyDescent="0.15">
      <c r="A75" s="76" t="s">
        <v>21</v>
      </c>
      <c r="B75" s="77"/>
      <c r="C75" s="77"/>
      <c r="D75" s="77"/>
      <c r="E75" s="77"/>
      <c r="F75" s="77"/>
      <c r="G75" s="78"/>
      <c r="H75" s="79" t="s">
        <v>4</v>
      </c>
      <c r="I75" s="297" t="s">
        <v>371</v>
      </c>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9"/>
    </row>
    <row r="76" spans="1:35" ht="17.25" customHeight="1" x14ac:dyDescent="0.15">
      <c r="A76" s="72"/>
      <c r="B76" s="73"/>
      <c r="C76" s="73"/>
      <c r="D76" s="73"/>
      <c r="E76" s="73"/>
      <c r="F76" s="73"/>
      <c r="G76" s="74"/>
      <c r="H76" s="75"/>
      <c r="I76" s="307" t="s">
        <v>148</v>
      </c>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9"/>
    </row>
    <row r="77" spans="1:35" ht="17.25" customHeight="1" x14ac:dyDescent="0.15">
      <c r="A77" s="76" t="s">
        <v>15</v>
      </c>
      <c r="B77" s="77"/>
      <c r="C77" s="77"/>
      <c r="D77" s="77"/>
      <c r="E77" s="77"/>
      <c r="F77" s="77"/>
      <c r="G77" s="78"/>
      <c r="H77" s="79" t="s">
        <v>4</v>
      </c>
      <c r="I77" s="297" t="s">
        <v>149</v>
      </c>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9"/>
    </row>
    <row r="78" spans="1:35" ht="17.25" customHeight="1" x14ac:dyDescent="0.15">
      <c r="A78" s="72"/>
      <c r="B78" s="73"/>
      <c r="C78" s="73"/>
      <c r="D78" s="73"/>
      <c r="E78" s="73"/>
      <c r="F78" s="73"/>
      <c r="G78" s="74"/>
      <c r="H78" s="75"/>
      <c r="I78" s="307" t="s">
        <v>150</v>
      </c>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9"/>
    </row>
    <row r="79" spans="1:35" ht="17.25" customHeight="1" x14ac:dyDescent="0.15">
      <c r="A79" s="76" t="s">
        <v>16</v>
      </c>
      <c r="B79" s="77"/>
      <c r="C79" s="77"/>
      <c r="D79" s="77"/>
      <c r="E79" s="77"/>
      <c r="F79" s="77"/>
      <c r="G79" s="78"/>
      <c r="H79" s="79" t="s">
        <v>4</v>
      </c>
      <c r="I79" s="297" t="s">
        <v>151</v>
      </c>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9"/>
    </row>
    <row r="80" spans="1:35" ht="17.25" customHeight="1" x14ac:dyDescent="0.15">
      <c r="A80" s="72"/>
      <c r="B80" s="73"/>
      <c r="C80" s="73"/>
      <c r="D80" s="73"/>
      <c r="E80" s="73"/>
      <c r="F80" s="73"/>
      <c r="G80" s="74"/>
      <c r="H80" s="75"/>
      <c r="I80" s="307" t="s">
        <v>152</v>
      </c>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9"/>
    </row>
    <row r="81" spans="1:35" ht="17.25" customHeight="1" x14ac:dyDescent="0.15">
      <c r="A81" s="60" t="s">
        <v>153</v>
      </c>
      <c r="B81" s="61"/>
      <c r="C81" s="61"/>
      <c r="D81" s="61"/>
      <c r="E81" s="61"/>
      <c r="F81" s="61"/>
      <c r="G81" s="62"/>
      <c r="H81" s="63" t="s">
        <v>4</v>
      </c>
      <c r="I81" s="310" t="s">
        <v>154</v>
      </c>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2"/>
    </row>
    <row r="82" spans="1:35" ht="17.25" customHeight="1" x14ac:dyDescent="0.15">
      <c r="A82" s="76" t="s">
        <v>19</v>
      </c>
      <c r="B82" s="77"/>
      <c r="C82" s="77"/>
      <c r="D82" s="77"/>
      <c r="E82" s="77"/>
      <c r="F82" s="77"/>
      <c r="G82" s="78"/>
      <c r="H82" s="79" t="s">
        <v>4</v>
      </c>
      <c r="I82" s="297" t="s">
        <v>155</v>
      </c>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9"/>
    </row>
    <row r="83" spans="1:35" ht="17.25" customHeight="1" x14ac:dyDescent="0.15">
      <c r="A83" s="68"/>
      <c r="B83" s="69"/>
      <c r="C83" s="69"/>
      <c r="D83" s="69"/>
      <c r="E83" s="69"/>
      <c r="F83" s="69"/>
      <c r="G83" s="70"/>
      <c r="H83" s="71" t="s">
        <v>4</v>
      </c>
      <c r="I83" s="268" t="s">
        <v>156</v>
      </c>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315"/>
    </row>
    <row r="84" spans="1:35" ht="17.25" customHeight="1" x14ac:dyDescent="0.15">
      <c r="A84" s="72"/>
      <c r="B84" s="73"/>
      <c r="C84" s="73"/>
      <c r="D84" s="73"/>
      <c r="E84" s="73"/>
      <c r="F84" s="73"/>
      <c r="G84" s="74"/>
      <c r="H84" s="75"/>
      <c r="I84" s="307" t="s">
        <v>348</v>
      </c>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9"/>
    </row>
    <row r="85" spans="1:35" ht="17.25" customHeight="1" x14ac:dyDescent="0.15">
      <c r="A85" s="76" t="s">
        <v>20</v>
      </c>
      <c r="B85" s="77"/>
      <c r="C85" s="77"/>
      <c r="D85" s="77"/>
      <c r="E85" s="77"/>
      <c r="F85" s="77"/>
      <c r="G85" s="78"/>
      <c r="H85" s="79" t="s">
        <v>4</v>
      </c>
      <c r="I85" s="297" t="s">
        <v>157</v>
      </c>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9"/>
    </row>
    <row r="86" spans="1:35" ht="17.25" customHeight="1" x14ac:dyDescent="0.15">
      <c r="A86" s="80"/>
      <c r="B86" s="81"/>
      <c r="C86" s="81"/>
      <c r="D86" s="81"/>
      <c r="E86" s="81"/>
      <c r="F86" s="81"/>
      <c r="G86" s="82"/>
      <c r="H86" s="83" t="s">
        <v>4</v>
      </c>
      <c r="I86" s="300" t="s">
        <v>372</v>
      </c>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2"/>
    </row>
    <row r="87" spans="1:35" ht="17.25" customHeight="1" x14ac:dyDescent="0.15">
      <c r="A87" s="56" t="s">
        <v>172</v>
      </c>
    </row>
    <row r="88" spans="1:35" ht="17.25" customHeight="1" x14ac:dyDescent="0.15"/>
    <row r="89" spans="1:35" ht="17.25" customHeight="1" x14ac:dyDescent="0.15">
      <c r="A89" s="56" t="s">
        <v>171</v>
      </c>
    </row>
    <row r="90" spans="1:35" ht="17.25" customHeight="1" x14ac:dyDescent="0.15">
      <c r="A90" s="56" t="s">
        <v>158</v>
      </c>
      <c r="B90" s="287" t="s">
        <v>173</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row>
    <row r="91" spans="1:35" ht="17.25" customHeight="1" x14ac:dyDescent="0.15">
      <c r="B91" s="288" t="s">
        <v>174</v>
      </c>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row>
    <row r="92" spans="1:35" ht="17.25" customHeight="1" x14ac:dyDescent="0.15">
      <c r="A92" s="56" t="s">
        <v>158</v>
      </c>
      <c r="B92" s="287" t="s">
        <v>175</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row>
    <row r="93" spans="1:35" ht="17.25" customHeight="1" x14ac:dyDescent="0.15">
      <c r="B93" s="287" t="s">
        <v>356</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row>
    <row r="94" spans="1:35" ht="17.25" customHeight="1" x14ac:dyDescent="0.15">
      <c r="B94" s="287" t="s">
        <v>357</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row>
    <row r="95" spans="1:35" ht="17.25" customHeight="1" x14ac:dyDescent="0.15">
      <c r="B95" s="288" t="s">
        <v>352</v>
      </c>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row>
    <row r="96" spans="1:35" ht="17.25" customHeight="1" x14ac:dyDescent="0.15"/>
    <row r="97" spans="1:35" ht="21" x14ac:dyDescent="0.15">
      <c r="A97" s="319" t="s">
        <v>212</v>
      </c>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row>
    <row r="98" spans="1:35" x14ac:dyDescent="0.15">
      <c r="AI98" s="121" t="s">
        <v>256</v>
      </c>
    </row>
    <row r="99" spans="1:35" x14ac:dyDescent="0.15">
      <c r="A99" s="56" t="s">
        <v>176</v>
      </c>
    </row>
    <row r="100" spans="1:35" ht="31.5" customHeight="1" x14ac:dyDescent="0.15">
      <c r="A100" s="290" t="s">
        <v>177</v>
      </c>
      <c r="B100" s="291"/>
      <c r="C100" s="291"/>
      <c r="D100" s="291"/>
      <c r="E100" s="291"/>
      <c r="F100" s="291"/>
      <c r="G100" s="291"/>
      <c r="H100" s="291"/>
      <c r="I100" s="290" t="s">
        <v>210</v>
      </c>
      <c r="J100" s="291"/>
      <c r="K100" s="291"/>
      <c r="L100" s="291"/>
      <c r="M100" s="291"/>
      <c r="N100" s="291"/>
      <c r="O100" s="291"/>
      <c r="P100" s="291"/>
      <c r="Q100" s="291"/>
      <c r="R100" s="291"/>
      <c r="S100" s="291"/>
      <c r="T100" s="291"/>
      <c r="U100" s="291"/>
      <c r="V100" s="291"/>
      <c r="W100" s="291"/>
      <c r="X100" s="291"/>
      <c r="Y100" s="291"/>
      <c r="Z100" s="291"/>
      <c r="AA100" s="291"/>
      <c r="AB100" s="314" t="s">
        <v>184</v>
      </c>
      <c r="AC100" s="291"/>
      <c r="AD100" s="291"/>
      <c r="AE100" s="291"/>
      <c r="AF100" s="314" t="s">
        <v>185</v>
      </c>
      <c r="AG100" s="291"/>
      <c r="AH100" s="291"/>
      <c r="AI100" s="291"/>
    </row>
    <row r="101" spans="1:35" ht="19.5" customHeight="1" x14ac:dyDescent="0.15">
      <c r="A101" s="337" t="s">
        <v>178</v>
      </c>
      <c r="B101" s="338"/>
      <c r="C101" s="338"/>
      <c r="D101" s="338"/>
      <c r="E101" s="338"/>
      <c r="F101" s="338"/>
      <c r="G101" s="338"/>
      <c r="H101" s="338"/>
      <c r="I101" s="335" t="s">
        <v>181</v>
      </c>
      <c r="J101" s="336"/>
      <c r="K101" s="336"/>
      <c r="L101" s="336"/>
      <c r="M101" s="336"/>
      <c r="N101" s="336"/>
      <c r="O101" s="336"/>
      <c r="P101" s="336"/>
      <c r="Q101" s="336"/>
      <c r="R101" s="336"/>
      <c r="S101" s="336"/>
      <c r="T101" s="336"/>
      <c r="U101" s="336"/>
      <c r="V101" s="336"/>
      <c r="W101" s="336"/>
      <c r="X101" s="336"/>
      <c r="Y101" s="336"/>
      <c r="Z101" s="336"/>
      <c r="AA101" s="336"/>
      <c r="AB101" s="290">
        <v>15</v>
      </c>
      <c r="AC101" s="291"/>
      <c r="AD101" s="291"/>
      <c r="AE101" s="291"/>
      <c r="AF101" s="292">
        <f>VLOOKUP(AB101,'減価償却耐用年数（定額法）'!A:C,3,0)</f>
        <v>6.7000000000000004E-2</v>
      </c>
      <c r="AG101" s="293"/>
      <c r="AH101" s="293"/>
      <c r="AI101" s="293"/>
    </row>
    <row r="102" spans="1:35" ht="19.5" customHeight="1" x14ac:dyDescent="0.15">
      <c r="A102" s="338"/>
      <c r="B102" s="338"/>
      <c r="C102" s="338"/>
      <c r="D102" s="338"/>
      <c r="E102" s="338"/>
      <c r="F102" s="338"/>
      <c r="G102" s="338"/>
      <c r="H102" s="338"/>
      <c r="I102" s="335" t="s">
        <v>182</v>
      </c>
      <c r="J102" s="336"/>
      <c r="K102" s="336"/>
      <c r="L102" s="336"/>
      <c r="M102" s="336"/>
      <c r="N102" s="336"/>
      <c r="O102" s="336"/>
      <c r="P102" s="336"/>
      <c r="Q102" s="336"/>
      <c r="R102" s="336"/>
      <c r="S102" s="336"/>
      <c r="T102" s="336"/>
      <c r="U102" s="336"/>
      <c r="V102" s="336"/>
      <c r="W102" s="336"/>
      <c r="X102" s="336"/>
      <c r="Y102" s="336"/>
      <c r="Z102" s="336"/>
      <c r="AA102" s="336"/>
      <c r="AB102" s="290">
        <v>22</v>
      </c>
      <c r="AC102" s="291"/>
      <c r="AD102" s="291"/>
      <c r="AE102" s="291"/>
      <c r="AF102" s="292">
        <f>VLOOKUP(AB102,'減価償却耐用年数（定額法）'!A:C,3,0)</f>
        <v>4.5999999999999999E-2</v>
      </c>
      <c r="AG102" s="293"/>
      <c r="AH102" s="293"/>
      <c r="AI102" s="293"/>
    </row>
    <row r="103" spans="1:35" ht="19.5" customHeight="1" x14ac:dyDescent="0.15">
      <c r="A103" s="338"/>
      <c r="B103" s="338"/>
      <c r="C103" s="338"/>
      <c r="D103" s="338"/>
      <c r="E103" s="338"/>
      <c r="F103" s="338"/>
      <c r="G103" s="338"/>
      <c r="H103" s="338"/>
      <c r="I103" s="335" t="s">
        <v>183</v>
      </c>
      <c r="J103" s="336"/>
      <c r="K103" s="336"/>
      <c r="L103" s="336"/>
      <c r="M103" s="336"/>
      <c r="N103" s="336"/>
      <c r="O103" s="336"/>
      <c r="P103" s="336"/>
      <c r="Q103" s="336"/>
      <c r="R103" s="336"/>
      <c r="S103" s="336"/>
      <c r="T103" s="336"/>
      <c r="U103" s="336"/>
      <c r="V103" s="336"/>
      <c r="W103" s="336"/>
      <c r="X103" s="336"/>
      <c r="Y103" s="336"/>
      <c r="Z103" s="336"/>
      <c r="AA103" s="336"/>
      <c r="AB103" s="290">
        <v>24</v>
      </c>
      <c r="AC103" s="291"/>
      <c r="AD103" s="291"/>
      <c r="AE103" s="291"/>
      <c r="AF103" s="292">
        <f>VLOOKUP(AB103,'減価償却耐用年数（定額法）'!A:C,3,0)</f>
        <v>4.2000000000000003E-2</v>
      </c>
      <c r="AG103" s="293"/>
      <c r="AH103" s="293"/>
      <c r="AI103" s="293"/>
    </row>
    <row r="104" spans="1:35" ht="19.5" customHeight="1" x14ac:dyDescent="0.15">
      <c r="A104" s="337" t="s">
        <v>179</v>
      </c>
      <c r="B104" s="338"/>
      <c r="C104" s="338"/>
      <c r="D104" s="338"/>
      <c r="E104" s="338"/>
      <c r="F104" s="338"/>
      <c r="G104" s="338"/>
      <c r="H104" s="338"/>
      <c r="I104" s="335" t="s">
        <v>181</v>
      </c>
      <c r="J104" s="336"/>
      <c r="K104" s="336"/>
      <c r="L104" s="336"/>
      <c r="M104" s="336"/>
      <c r="N104" s="336"/>
      <c r="O104" s="336"/>
      <c r="P104" s="336"/>
      <c r="Q104" s="336"/>
      <c r="R104" s="336"/>
      <c r="S104" s="336"/>
      <c r="T104" s="336"/>
      <c r="U104" s="336"/>
      <c r="V104" s="336"/>
      <c r="W104" s="336"/>
      <c r="X104" s="336"/>
      <c r="Y104" s="336"/>
      <c r="Z104" s="336"/>
      <c r="AA104" s="336"/>
      <c r="AB104" s="290">
        <v>14</v>
      </c>
      <c r="AC104" s="291"/>
      <c r="AD104" s="291"/>
      <c r="AE104" s="291"/>
      <c r="AF104" s="292">
        <f>VLOOKUP(AB104,'減価償却耐用年数（定額法）'!A:C,3,0)</f>
        <v>7.1999999999999995E-2</v>
      </c>
      <c r="AG104" s="293"/>
      <c r="AH104" s="293"/>
      <c r="AI104" s="293"/>
    </row>
    <row r="105" spans="1:35" ht="19.5" customHeight="1" x14ac:dyDescent="0.15">
      <c r="A105" s="338"/>
      <c r="B105" s="338"/>
      <c r="C105" s="338"/>
      <c r="D105" s="338"/>
      <c r="E105" s="338"/>
      <c r="F105" s="338"/>
      <c r="G105" s="338"/>
      <c r="H105" s="338"/>
      <c r="I105" s="335" t="s">
        <v>182</v>
      </c>
      <c r="J105" s="336"/>
      <c r="K105" s="336"/>
      <c r="L105" s="336"/>
      <c r="M105" s="336"/>
      <c r="N105" s="336"/>
      <c r="O105" s="336"/>
      <c r="P105" s="336"/>
      <c r="Q105" s="336"/>
      <c r="R105" s="336"/>
      <c r="S105" s="336"/>
      <c r="T105" s="336"/>
      <c r="U105" s="336"/>
      <c r="V105" s="336"/>
      <c r="W105" s="336"/>
      <c r="X105" s="336"/>
      <c r="Y105" s="336"/>
      <c r="Z105" s="336"/>
      <c r="AA105" s="336"/>
      <c r="AB105" s="290">
        <v>20</v>
      </c>
      <c r="AC105" s="291"/>
      <c r="AD105" s="291"/>
      <c r="AE105" s="291"/>
      <c r="AF105" s="292">
        <f>VLOOKUP(AB105,'減価償却耐用年数（定額法）'!A:C,3,0)</f>
        <v>0.05</v>
      </c>
      <c r="AG105" s="293"/>
      <c r="AH105" s="293"/>
      <c r="AI105" s="293"/>
    </row>
    <row r="106" spans="1:35" ht="19.5" customHeight="1" x14ac:dyDescent="0.15">
      <c r="A106" s="338"/>
      <c r="B106" s="338"/>
      <c r="C106" s="338"/>
      <c r="D106" s="338"/>
      <c r="E106" s="338"/>
      <c r="F106" s="338"/>
      <c r="G106" s="338"/>
      <c r="H106" s="338"/>
      <c r="I106" s="335" t="s">
        <v>183</v>
      </c>
      <c r="J106" s="336"/>
      <c r="K106" s="336"/>
      <c r="L106" s="336"/>
      <c r="M106" s="336"/>
      <c r="N106" s="336"/>
      <c r="O106" s="336"/>
      <c r="P106" s="336"/>
      <c r="Q106" s="336"/>
      <c r="R106" s="336"/>
      <c r="S106" s="336"/>
      <c r="T106" s="336"/>
      <c r="U106" s="336"/>
      <c r="V106" s="336"/>
      <c r="W106" s="336"/>
      <c r="X106" s="336"/>
      <c r="Y106" s="336"/>
      <c r="Z106" s="336"/>
      <c r="AA106" s="336"/>
      <c r="AB106" s="290">
        <v>22</v>
      </c>
      <c r="AC106" s="291"/>
      <c r="AD106" s="291"/>
      <c r="AE106" s="291"/>
      <c r="AF106" s="292">
        <f>VLOOKUP(AB106,'減価償却耐用年数（定額法）'!A:C,3,0)</f>
        <v>4.5999999999999999E-2</v>
      </c>
      <c r="AG106" s="293"/>
      <c r="AH106" s="293"/>
      <c r="AI106" s="293"/>
    </row>
    <row r="107" spans="1:35" ht="19.5" customHeight="1" x14ac:dyDescent="0.15">
      <c r="A107" s="337" t="s">
        <v>180</v>
      </c>
      <c r="B107" s="338"/>
      <c r="C107" s="338"/>
      <c r="D107" s="338"/>
      <c r="E107" s="338"/>
      <c r="F107" s="338"/>
      <c r="G107" s="338"/>
      <c r="H107" s="338"/>
      <c r="I107" s="335" t="s">
        <v>181</v>
      </c>
      <c r="J107" s="336"/>
      <c r="K107" s="336"/>
      <c r="L107" s="336"/>
      <c r="M107" s="336"/>
      <c r="N107" s="336"/>
      <c r="O107" s="336"/>
      <c r="P107" s="336"/>
      <c r="Q107" s="336"/>
      <c r="R107" s="336"/>
      <c r="S107" s="336"/>
      <c r="T107" s="336"/>
      <c r="U107" s="336"/>
      <c r="V107" s="336"/>
      <c r="W107" s="336"/>
      <c r="X107" s="336"/>
      <c r="Y107" s="336"/>
      <c r="Z107" s="336"/>
      <c r="AA107" s="336"/>
      <c r="AB107" s="290">
        <v>34</v>
      </c>
      <c r="AC107" s="291"/>
      <c r="AD107" s="291"/>
      <c r="AE107" s="291"/>
      <c r="AF107" s="292">
        <f>VLOOKUP(AB107,'減価償却耐用年数（定額法）'!A:C,3,0)</f>
        <v>3.0000000000000002E-2</v>
      </c>
      <c r="AG107" s="293"/>
      <c r="AH107" s="293"/>
      <c r="AI107" s="293"/>
    </row>
    <row r="108" spans="1:35" ht="19.5" customHeight="1" x14ac:dyDescent="0.15">
      <c r="A108" s="338"/>
      <c r="B108" s="338"/>
      <c r="C108" s="338"/>
      <c r="D108" s="338"/>
      <c r="E108" s="338"/>
      <c r="F108" s="338"/>
      <c r="G108" s="338"/>
      <c r="H108" s="338"/>
      <c r="I108" s="335" t="s">
        <v>182</v>
      </c>
      <c r="J108" s="336"/>
      <c r="K108" s="336"/>
      <c r="L108" s="336"/>
      <c r="M108" s="336"/>
      <c r="N108" s="336"/>
      <c r="O108" s="336"/>
      <c r="P108" s="336"/>
      <c r="Q108" s="336"/>
      <c r="R108" s="336"/>
      <c r="S108" s="336"/>
      <c r="T108" s="336"/>
      <c r="U108" s="336"/>
      <c r="V108" s="336"/>
      <c r="W108" s="336"/>
      <c r="X108" s="336"/>
      <c r="Y108" s="336"/>
      <c r="Z108" s="336"/>
      <c r="AA108" s="336"/>
      <c r="AB108" s="290">
        <v>38</v>
      </c>
      <c r="AC108" s="291"/>
      <c r="AD108" s="291"/>
      <c r="AE108" s="291"/>
      <c r="AF108" s="292">
        <f>VLOOKUP(AB108,'減価償却耐用年数（定額法）'!A:C,3,0)</f>
        <v>2.7E-2</v>
      </c>
      <c r="AG108" s="293"/>
      <c r="AH108" s="293"/>
      <c r="AI108" s="293"/>
    </row>
    <row r="109" spans="1:35" ht="19.5" customHeight="1" x14ac:dyDescent="0.15">
      <c r="A109" s="338"/>
      <c r="B109" s="338"/>
      <c r="C109" s="338"/>
      <c r="D109" s="338"/>
      <c r="E109" s="338"/>
      <c r="F109" s="338"/>
      <c r="G109" s="338"/>
      <c r="H109" s="338"/>
      <c r="I109" s="335" t="s">
        <v>183</v>
      </c>
      <c r="J109" s="336"/>
      <c r="K109" s="336"/>
      <c r="L109" s="336"/>
      <c r="M109" s="336"/>
      <c r="N109" s="336"/>
      <c r="O109" s="336"/>
      <c r="P109" s="336"/>
      <c r="Q109" s="336"/>
      <c r="R109" s="336"/>
      <c r="S109" s="336"/>
      <c r="T109" s="336"/>
      <c r="U109" s="336"/>
      <c r="V109" s="336"/>
      <c r="W109" s="336"/>
      <c r="X109" s="336"/>
      <c r="Y109" s="336"/>
      <c r="Z109" s="336"/>
      <c r="AA109" s="336"/>
      <c r="AB109" s="290">
        <v>41</v>
      </c>
      <c r="AC109" s="291"/>
      <c r="AD109" s="291"/>
      <c r="AE109" s="291"/>
      <c r="AF109" s="292">
        <f>VLOOKUP(AB109,'減価償却耐用年数（定額法）'!A:C,3,0)</f>
        <v>2.5000000000000001E-2</v>
      </c>
      <c r="AG109" s="293"/>
      <c r="AH109" s="293"/>
      <c r="AI109" s="293"/>
    </row>
    <row r="110" spans="1:35" x14ac:dyDescent="0.15">
      <c r="A110" s="57"/>
      <c r="B110" s="57"/>
      <c r="C110" s="57"/>
      <c r="D110" s="57"/>
      <c r="E110" s="57"/>
      <c r="F110" s="57"/>
      <c r="G110" s="57"/>
      <c r="H110" s="57"/>
    </row>
    <row r="111" spans="1:35" x14ac:dyDescent="0.15">
      <c r="A111" s="56" t="s">
        <v>186</v>
      </c>
    </row>
    <row r="112" spans="1:35" ht="31.5" customHeight="1" x14ac:dyDescent="0.15">
      <c r="A112" s="290" t="s">
        <v>177</v>
      </c>
      <c r="B112" s="291"/>
      <c r="C112" s="291"/>
      <c r="D112" s="291"/>
      <c r="E112" s="291"/>
      <c r="F112" s="291"/>
      <c r="G112" s="291"/>
      <c r="H112" s="291"/>
      <c r="I112" s="290" t="s">
        <v>210</v>
      </c>
      <c r="J112" s="291"/>
      <c r="K112" s="291"/>
      <c r="L112" s="291"/>
      <c r="M112" s="291"/>
      <c r="N112" s="291"/>
      <c r="O112" s="291"/>
      <c r="P112" s="291"/>
      <c r="Q112" s="291"/>
      <c r="R112" s="291"/>
      <c r="S112" s="291"/>
      <c r="T112" s="291"/>
      <c r="U112" s="291"/>
      <c r="V112" s="291"/>
      <c r="W112" s="291"/>
      <c r="X112" s="291"/>
      <c r="Y112" s="291"/>
      <c r="Z112" s="291"/>
      <c r="AA112" s="291"/>
      <c r="AB112" s="314" t="s">
        <v>184</v>
      </c>
      <c r="AC112" s="291"/>
      <c r="AD112" s="291"/>
      <c r="AE112" s="291"/>
      <c r="AF112" s="314" t="s">
        <v>185</v>
      </c>
      <c r="AG112" s="291"/>
      <c r="AH112" s="291"/>
      <c r="AI112" s="291"/>
    </row>
    <row r="113" spans="1:35" ht="19.5" customHeight="1" x14ac:dyDescent="0.15">
      <c r="A113" s="337" t="s">
        <v>187</v>
      </c>
      <c r="B113" s="338"/>
      <c r="C113" s="338"/>
      <c r="D113" s="338"/>
      <c r="E113" s="338"/>
      <c r="F113" s="338"/>
      <c r="G113" s="338"/>
      <c r="H113" s="338"/>
      <c r="I113" s="335" t="s">
        <v>188</v>
      </c>
      <c r="J113" s="336"/>
      <c r="K113" s="336"/>
      <c r="L113" s="336"/>
      <c r="M113" s="336"/>
      <c r="N113" s="336"/>
      <c r="O113" s="336"/>
      <c r="P113" s="336"/>
      <c r="Q113" s="336"/>
      <c r="R113" s="336"/>
      <c r="S113" s="336"/>
      <c r="T113" s="336"/>
      <c r="U113" s="336"/>
      <c r="V113" s="336"/>
      <c r="W113" s="336"/>
      <c r="X113" s="336"/>
      <c r="Y113" s="336"/>
      <c r="Z113" s="336"/>
      <c r="AA113" s="336"/>
      <c r="AB113" s="290">
        <v>4</v>
      </c>
      <c r="AC113" s="291"/>
      <c r="AD113" s="291"/>
      <c r="AE113" s="291"/>
      <c r="AF113" s="292">
        <f>VLOOKUP(AB113,'減価償却耐用年数（定額法）'!A:C,3,0)</f>
        <v>0.25</v>
      </c>
      <c r="AG113" s="293"/>
      <c r="AH113" s="293"/>
      <c r="AI113" s="293"/>
    </row>
    <row r="114" spans="1:35" ht="19.5" customHeight="1" x14ac:dyDescent="0.15">
      <c r="A114" s="338"/>
      <c r="B114" s="338"/>
      <c r="C114" s="338"/>
      <c r="D114" s="338"/>
      <c r="E114" s="338"/>
      <c r="F114" s="338"/>
      <c r="G114" s="338"/>
      <c r="H114" s="338"/>
      <c r="I114" s="335" t="s">
        <v>189</v>
      </c>
      <c r="J114" s="336"/>
      <c r="K114" s="336"/>
      <c r="L114" s="336"/>
      <c r="M114" s="336"/>
      <c r="N114" s="336"/>
      <c r="O114" s="336"/>
      <c r="P114" s="336"/>
      <c r="Q114" s="336"/>
      <c r="R114" s="336"/>
      <c r="S114" s="336"/>
      <c r="T114" s="336"/>
      <c r="U114" s="336"/>
      <c r="V114" s="336"/>
      <c r="W114" s="336"/>
      <c r="X114" s="336"/>
      <c r="Y114" s="336"/>
      <c r="Z114" s="336"/>
      <c r="AA114" s="336"/>
      <c r="AB114" s="290">
        <v>4</v>
      </c>
      <c r="AC114" s="291"/>
      <c r="AD114" s="291"/>
      <c r="AE114" s="291"/>
      <c r="AF114" s="292">
        <f>VLOOKUP(AB114,'減価償却耐用年数（定額法）'!A:C,3,0)</f>
        <v>0.25</v>
      </c>
      <c r="AG114" s="293"/>
      <c r="AH114" s="293"/>
      <c r="AI114" s="293"/>
    </row>
    <row r="115" spans="1:35" ht="19.5" customHeight="1" x14ac:dyDescent="0.15">
      <c r="A115" s="338"/>
      <c r="B115" s="338"/>
      <c r="C115" s="338"/>
      <c r="D115" s="338"/>
      <c r="E115" s="338"/>
      <c r="F115" s="338"/>
      <c r="G115" s="338"/>
      <c r="H115" s="338"/>
      <c r="I115" s="335" t="s">
        <v>190</v>
      </c>
      <c r="J115" s="336"/>
      <c r="K115" s="336"/>
      <c r="L115" s="336"/>
      <c r="M115" s="336"/>
      <c r="N115" s="336"/>
      <c r="O115" s="336"/>
      <c r="P115" s="336"/>
      <c r="Q115" s="336"/>
      <c r="R115" s="336"/>
      <c r="S115" s="336"/>
      <c r="T115" s="336"/>
      <c r="U115" s="336"/>
      <c r="V115" s="336"/>
      <c r="W115" s="336"/>
      <c r="X115" s="336"/>
      <c r="Y115" s="336"/>
      <c r="Z115" s="336"/>
      <c r="AA115" s="336"/>
      <c r="AB115" s="290">
        <v>5</v>
      </c>
      <c r="AC115" s="291"/>
      <c r="AD115" s="291"/>
      <c r="AE115" s="291"/>
      <c r="AF115" s="292">
        <f>VLOOKUP(AB115,'減価償却耐用年数（定額法）'!A:C,3,0)</f>
        <v>0.2</v>
      </c>
      <c r="AG115" s="293"/>
      <c r="AH115" s="293"/>
      <c r="AI115" s="293"/>
    </row>
    <row r="116" spans="1:35" ht="19.5" customHeight="1" x14ac:dyDescent="0.15">
      <c r="A116" s="338"/>
      <c r="B116" s="338"/>
      <c r="C116" s="338"/>
      <c r="D116" s="338"/>
      <c r="E116" s="338"/>
      <c r="F116" s="338"/>
      <c r="G116" s="338"/>
      <c r="H116" s="338"/>
      <c r="I116" s="335" t="s">
        <v>191</v>
      </c>
      <c r="J116" s="336"/>
      <c r="K116" s="336"/>
      <c r="L116" s="336"/>
      <c r="M116" s="336"/>
      <c r="N116" s="336"/>
      <c r="O116" s="336"/>
      <c r="P116" s="336"/>
      <c r="Q116" s="336"/>
      <c r="R116" s="336"/>
      <c r="S116" s="336"/>
      <c r="T116" s="336"/>
      <c r="U116" s="336"/>
      <c r="V116" s="336"/>
      <c r="W116" s="336"/>
      <c r="X116" s="336"/>
      <c r="Y116" s="336"/>
      <c r="Z116" s="336"/>
      <c r="AA116" s="336"/>
      <c r="AB116" s="290">
        <v>4</v>
      </c>
      <c r="AC116" s="291"/>
      <c r="AD116" s="291"/>
      <c r="AE116" s="291"/>
      <c r="AF116" s="292">
        <f>VLOOKUP(AB116,'減価償却耐用年数（定額法）'!A:C,3,0)</f>
        <v>0.25</v>
      </c>
      <c r="AG116" s="293"/>
      <c r="AH116" s="293"/>
      <c r="AI116" s="293"/>
    </row>
    <row r="117" spans="1:35" ht="19.5" customHeight="1" x14ac:dyDescent="0.15">
      <c r="A117" s="338"/>
      <c r="B117" s="338"/>
      <c r="C117" s="338"/>
      <c r="D117" s="338"/>
      <c r="E117" s="338"/>
      <c r="F117" s="338"/>
      <c r="G117" s="338"/>
      <c r="H117" s="338"/>
      <c r="I117" s="335" t="s">
        <v>192</v>
      </c>
      <c r="J117" s="336"/>
      <c r="K117" s="336"/>
      <c r="L117" s="336"/>
      <c r="M117" s="336"/>
      <c r="N117" s="336"/>
      <c r="O117" s="336"/>
      <c r="P117" s="336"/>
      <c r="Q117" s="336"/>
      <c r="R117" s="336"/>
      <c r="S117" s="336"/>
      <c r="T117" s="336"/>
      <c r="U117" s="336"/>
      <c r="V117" s="336"/>
      <c r="W117" s="336"/>
      <c r="X117" s="336"/>
      <c r="Y117" s="336"/>
      <c r="Z117" s="336"/>
      <c r="AA117" s="336"/>
      <c r="AB117" s="290">
        <v>4</v>
      </c>
      <c r="AC117" s="291"/>
      <c r="AD117" s="291"/>
      <c r="AE117" s="291"/>
      <c r="AF117" s="292">
        <f>VLOOKUP(AB117,'減価償却耐用年数（定額法）'!A:C,3,0)</f>
        <v>0.25</v>
      </c>
      <c r="AG117" s="293"/>
      <c r="AH117" s="293"/>
      <c r="AI117" s="293"/>
    </row>
    <row r="119" spans="1:35" x14ac:dyDescent="0.15">
      <c r="A119" s="56" t="s">
        <v>193</v>
      </c>
    </row>
    <row r="120" spans="1:35" ht="31.5" customHeight="1" x14ac:dyDescent="0.15">
      <c r="A120" s="290" t="s">
        <v>177</v>
      </c>
      <c r="B120" s="291"/>
      <c r="C120" s="291"/>
      <c r="D120" s="291"/>
      <c r="E120" s="291"/>
      <c r="F120" s="291"/>
      <c r="G120" s="291"/>
      <c r="H120" s="291"/>
      <c r="I120" s="290" t="s">
        <v>210</v>
      </c>
      <c r="J120" s="291"/>
      <c r="K120" s="291"/>
      <c r="L120" s="291"/>
      <c r="M120" s="291"/>
      <c r="N120" s="291"/>
      <c r="O120" s="291"/>
      <c r="P120" s="291"/>
      <c r="Q120" s="291"/>
      <c r="R120" s="291"/>
      <c r="S120" s="291"/>
      <c r="T120" s="291"/>
      <c r="U120" s="291"/>
      <c r="V120" s="291"/>
      <c r="W120" s="291"/>
      <c r="X120" s="291"/>
      <c r="Y120" s="291"/>
      <c r="Z120" s="291"/>
      <c r="AA120" s="291"/>
      <c r="AB120" s="314" t="s">
        <v>184</v>
      </c>
      <c r="AC120" s="291"/>
      <c r="AD120" s="291"/>
      <c r="AE120" s="291"/>
      <c r="AF120" s="314" t="s">
        <v>185</v>
      </c>
      <c r="AG120" s="291"/>
      <c r="AH120" s="291"/>
      <c r="AI120" s="291"/>
    </row>
    <row r="121" spans="1:35" ht="19.5" customHeight="1" x14ac:dyDescent="0.15">
      <c r="A121" s="339" t="s">
        <v>180</v>
      </c>
      <c r="B121" s="340"/>
      <c r="C121" s="340"/>
      <c r="D121" s="340"/>
      <c r="E121" s="340"/>
      <c r="F121" s="340"/>
      <c r="G121" s="340"/>
      <c r="H121" s="340"/>
      <c r="I121" s="335" t="s">
        <v>195</v>
      </c>
      <c r="J121" s="336"/>
      <c r="K121" s="336"/>
      <c r="L121" s="336"/>
      <c r="M121" s="336"/>
      <c r="N121" s="336"/>
      <c r="O121" s="336"/>
      <c r="P121" s="336"/>
      <c r="Q121" s="336"/>
      <c r="R121" s="336"/>
      <c r="S121" s="336"/>
      <c r="T121" s="336"/>
      <c r="U121" s="336"/>
      <c r="V121" s="336"/>
      <c r="W121" s="336"/>
      <c r="X121" s="336"/>
      <c r="Y121" s="336"/>
      <c r="Z121" s="336"/>
      <c r="AA121" s="336"/>
      <c r="AB121" s="323">
        <v>17</v>
      </c>
      <c r="AC121" s="324"/>
      <c r="AD121" s="324"/>
      <c r="AE121" s="325"/>
      <c r="AF121" s="332">
        <f>VLOOKUP(AB121,'減価償却耐用年数（定額法）'!A:C,3,0)</f>
        <v>5.9000000000000004E-2</v>
      </c>
      <c r="AG121" s="333"/>
      <c r="AH121" s="333"/>
      <c r="AI121" s="334"/>
    </row>
    <row r="122" spans="1:35" ht="19.5" customHeight="1" x14ac:dyDescent="0.15">
      <c r="A122" s="340"/>
      <c r="B122" s="340"/>
      <c r="C122" s="340"/>
      <c r="D122" s="340"/>
      <c r="E122" s="340"/>
      <c r="F122" s="340"/>
      <c r="G122" s="340"/>
      <c r="H122" s="340"/>
      <c r="I122" s="335" t="s">
        <v>194</v>
      </c>
      <c r="J122" s="336"/>
      <c r="K122" s="336"/>
      <c r="L122" s="336"/>
      <c r="M122" s="336"/>
      <c r="N122" s="336"/>
      <c r="O122" s="336"/>
      <c r="P122" s="336"/>
      <c r="Q122" s="336"/>
      <c r="R122" s="336"/>
      <c r="S122" s="336"/>
      <c r="T122" s="336"/>
      <c r="U122" s="336"/>
      <c r="V122" s="336"/>
      <c r="W122" s="336"/>
      <c r="X122" s="336"/>
      <c r="Y122" s="336"/>
      <c r="Z122" s="336"/>
      <c r="AA122" s="336"/>
      <c r="AB122" s="329"/>
      <c r="AC122" s="330"/>
      <c r="AD122" s="330"/>
      <c r="AE122" s="331"/>
      <c r="AF122" s="329"/>
      <c r="AG122" s="330"/>
      <c r="AH122" s="330"/>
      <c r="AI122" s="331"/>
    </row>
    <row r="123" spans="1:35" ht="19.5" customHeight="1" x14ac:dyDescent="0.15">
      <c r="A123" s="337" t="s">
        <v>197</v>
      </c>
      <c r="B123" s="338"/>
      <c r="C123" s="338"/>
      <c r="D123" s="338"/>
      <c r="E123" s="338"/>
      <c r="F123" s="338"/>
      <c r="G123" s="338"/>
      <c r="H123" s="338"/>
      <c r="I123" s="335" t="s">
        <v>196</v>
      </c>
      <c r="J123" s="336"/>
      <c r="K123" s="336"/>
      <c r="L123" s="336"/>
      <c r="M123" s="336"/>
      <c r="N123" s="336"/>
      <c r="O123" s="336"/>
      <c r="P123" s="336"/>
      <c r="Q123" s="336"/>
      <c r="R123" s="336"/>
      <c r="S123" s="336"/>
      <c r="T123" s="336"/>
      <c r="U123" s="336"/>
      <c r="V123" s="336"/>
      <c r="W123" s="336"/>
      <c r="X123" s="336"/>
      <c r="Y123" s="336"/>
      <c r="Z123" s="336"/>
      <c r="AA123" s="336"/>
      <c r="AB123" s="323">
        <v>7</v>
      </c>
      <c r="AC123" s="324"/>
      <c r="AD123" s="324"/>
      <c r="AE123" s="325"/>
      <c r="AF123" s="332">
        <f>VLOOKUP(AB123,'減価償却耐用年数（定額法）'!A:C,3,0)</f>
        <v>0.14299999999999999</v>
      </c>
      <c r="AG123" s="333"/>
      <c r="AH123" s="333"/>
      <c r="AI123" s="334"/>
    </row>
    <row r="124" spans="1:35" ht="19.5" customHeight="1" x14ac:dyDescent="0.15">
      <c r="A124" s="338"/>
      <c r="B124" s="338"/>
      <c r="C124" s="338"/>
      <c r="D124" s="338"/>
      <c r="E124" s="338"/>
      <c r="F124" s="338"/>
      <c r="G124" s="338"/>
      <c r="H124" s="338"/>
      <c r="I124" s="335" t="s">
        <v>277</v>
      </c>
      <c r="J124" s="336"/>
      <c r="K124" s="336"/>
      <c r="L124" s="336"/>
      <c r="M124" s="336"/>
      <c r="N124" s="336"/>
      <c r="O124" s="336"/>
      <c r="P124" s="336"/>
      <c r="Q124" s="336"/>
      <c r="R124" s="336"/>
      <c r="S124" s="336"/>
      <c r="T124" s="336"/>
      <c r="U124" s="336"/>
      <c r="V124" s="336"/>
      <c r="W124" s="336"/>
      <c r="X124" s="336"/>
      <c r="Y124" s="336"/>
      <c r="Z124" s="336"/>
      <c r="AA124" s="336"/>
      <c r="AB124" s="326"/>
      <c r="AC124" s="327"/>
      <c r="AD124" s="327"/>
      <c r="AE124" s="328"/>
      <c r="AF124" s="326"/>
      <c r="AG124" s="327"/>
      <c r="AH124" s="327"/>
      <c r="AI124" s="328"/>
    </row>
    <row r="125" spans="1:35" ht="19.5" customHeight="1" x14ac:dyDescent="0.15">
      <c r="A125" s="338"/>
      <c r="B125" s="338"/>
      <c r="C125" s="338"/>
      <c r="D125" s="338"/>
      <c r="E125" s="338"/>
      <c r="F125" s="338"/>
      <c r="G125" s="338"/>
      <c r="H125" s="338"/>
      <c r="I125" s="335" t="s">
        <v>198</v>
      </c>
      <c r="J125" s="336"/>
      <c r="K125" s="336"/>
      <c r="L125" s="336"/>
      <c r="M125" s="336"/>
      <c r="N125" s="336"/>
      <c r="O125" s="336"/>
      <c r="P125" s="336"/>
      <c r="Q125" s="336"/>
      <c r="R125" s="336"/>
      <c r="S125" s="336"/>
      <c r="T125" s="336"/>
      <c r="U125" s="336"/>
      <c r="V125" s="336"/>
      <c r="W125" s="336"/>
      <c r="X125" s="336"/>
      <c r="Y125" s="336"/>
      <c r="Z125" s="336"/>
      <c r="AA125" s="336"/>
      <c r="AB125" s="326"/>
      <c r="AC125" s="327"/>
      <c r="AD125" s="327"/>
      <c r="AE125" s="328"/>
      <c r="AF125" s="326"/>
      <c r="AG125" s="327"/>
      <c r="AH125" s="327"/>
      <c r="AI125" s="328"/>
    </row>
    <row r="126" spans="1:35" ht="19.5" customHeight="1" x14ac:dyDescent="0.15">
      <c r="A126" s="338"/>
      <c r="B126" s="338"/>
      <c r="C126" s="338"/>
      <c r="D126" s="338"/>
      <c r="E126" s="338"/>
      <c r="F126" s="338"/>
      <c r="G126" s="338"/>
      <c r="H126" s="338"/>
      <c r="I126" s="335" t="s">
        <v>199</v>
      </c>
      <c r="J126" s="336"/>
      <c r="K126" s="336"/>
      <c r="L126" s="336"/>
      <c r="M126" s="336"/>
      <c r="N126" s="336"/>
      <c r="O126" s="336"/>
      <c r="P126" s="336"/>
      <c r="Q126" s="336"/>
      <c r="R126" s="336"/>
      <c r="S126" s="336"/>
      <c r="T126" s="336"/>
      <c r="U126" s="336"/>
      <c r="V126" s="336"/>
      <c r="W126" s="336"/>
      <c r="X126" s="336"/>
      <c r="Y126" s="336"/>
      <c r="Z126" s="336"/>
      <c r="AA126" s="336"/>
      <c r="AB126" s="326"/>
      <c r="AC126" s="327"/>
      <c r="AD126" s="327"/>
      <c r="AE126" s="328"/>
      <c r="AF126" s="326"/>
      <c r="AG126" s="327"/>
      <c r="AH126" s="327"/>
      <c r="AI126" s="328"/>
    </row>
    <row r="127" spans="1:35" ht="19.5" customHeight="1" x14ac:dyDescent="0.15">
      <c r="A127" s="338"/>
      <c r="B127" s="338"/>
      <c r="C127" s="338"/>
      <c r="D127" s="338"/>
      <c r="E127" s="338"/>
      <c r="F127" s="338"/>
      <c r="G127" s="338"/>
      <c r="H127" s="338"/>
      <c r="I127" s="335" t="s">
        <v>200</v>
      </c>
      <c r="J127" s="336"/>
      <c r="K127" s="336"/>
      <c r="L127" s="336"/>
      <c r="M127" s="336"/>
      <c r="N127" s="336"/>
      <c r="O127" s="336"/>
      <c r="P127" s="336"/>
      <c r="Q127" s="336"/>
      <c r="R127" s="336"/>
      <c r="S127" s="336"/>
      <c r="T127" s="336"/>
      <c r="U127" s="336"/>
      <c r="V127" s="336"/>
      <c r="W127" s="336"/>
      <c r="X127" s="336"/>
      <c r="Y127" s="336"/>
      <c r="Z127" s="336"/>
      <c r="AA127" s="336"/>
      <c r="AB127" s="329"/>
      <c r="AC127" s="330"/>
      <c r="AD127" s="330"/>
      <c r="AE127" s="331"/>
      <c r="AF127" s="329"/>
      <c r="AG127" s="330"/>
      <c r="AH127" s="330"/>
      <c r="AI127" s="331"/>
    </row>
    <row r="128" spans="1:35" ht="19.5" customHeight="1" x14ac:dyDescent="0.15">
      <c r="A128" s="337" t="s">
        <v>201</v>
      </c>
      <c r="B128" s="338"/>
      <c r="C128" s="338"/>
      <c r="D128" s="338"/>
      <c r="E128" s="338"/>
      <c r="F128" s="338"/>
      <c r="G128" s="338"/>
      <c r="H128" s="338"/>
      <c r="I128" s="335" t="s">
        <v>202</v>
      </c>
      <c r="J128" s="336"/>
      <c r="K128" s="336"/>
      <c r="L128" s="336"/>
      <c r="M128" s="336"/>
      <c r="N128" s="336"/>
      <c r="O128" s="336"/>
      <c r="P128" s="336"/>
      <c r="Q128" s="336"/>
      <c r="R128" s="336"/>
      <c r="S128" s="336"/>
      <c r="T128" s="336"/>
      <c r="U128" s="336"/>
      <c r="V128" s="336"/>
      <c r="W128" s="336"/>
      <c r="X128" s="336"/>
      <c r="Y128" s="336"/>
      <c r="Z128" s="336"/>
      <c r="AA128" s="336"/>
      <c r="AB128" s="290">
        <v>10</v>
      </c>
      <c r="AC128" s="291"/>
      <c r="AD128" s="291"/>
      <c r="AE128" s="291"/>
      <c r="AF128" s="292">
        <f>VLOOKUP(AB128,'減価償却耐用年数（定額法）'!A:C,3,0)</f>
        <v>0.1</v>
      </c>
      <c r="AG128" s="293"/>
      <c r="AH128" s="293"/>
      <c r="AI128" s="293"/>
    </row>
    <row r="129" spans="1:35" ht="19.5" customHeight="1" x14ac:dyDescent="0.15">
      <c r="A129" s="338"/>
      <c r="B129" s="338"/>
      <c r="C129" s="338"/>
      <c r="D129" s="338"/>
      <c r="E129" s="338"/>
      <c r="F129" s="338"/>
      <c r="G129" s="338"/>
      <c r="H129" s="338"/>
      <c r="I129" s="335" t="s">
        <v>203</v>
      </c>
      <c r="J129" s="336"/>
      <c r="K129" s="336"/>
      <c r="L129" s="336"/>
      <c r="M129" s="336"/>
      <c r="N129" s="336"/>
      <c r="O129" s="336"/>
      <c r="P129" s="336"/>
      <c r="Q129" s="336"/>
      <c r="R129" s="336"/>
      <c r="S129" s="336"/>
      <c r="T129" s="336"/>
      <c r="U129" s="336"/>
      <c r="V129" s="336"/>
      <c r="W129" s="336"/>
      <c r="X129" s="336"/>
      <c r="Y129" s="336"/>
      <c r="Z129" s="336"/>
      <c r="AA129" s="336"/>
      <c r="AB129" s="290">
        <v>5</v>
      </c>
      <c r="AC129" s="291"/>
      <c r="AD129" s="291"/>
      <c r="AE129" s="291"/>
      <c r="AF129" s="292">
        <f>VLOOKUP(AB129,'減価償却耐用年数（定額法）'!A:C,3,0)</f>
        <v>0.2</v>
      </c>
      <c r="AG129" s="293"/>
      <c r="AH129" s="293"/>
      <c r="AI129" s="293"/>
    </row>
    <row r="130" spans="1:35" ht="19.5" customHeight="1" x14ac:dyDescent="0.15">
      <c r="A130" s="338"/>
      <c r="B130" s="338"/>
      <c r="C130" s="338"/>
      <c r="D130" s="338"/>
      <c r="E130" s="338"/>
      <c r="F130" s="338"/>
      <c r="G130" s="338"/>
      <c r="H130" s="338"/>
      <c r="I130" s="335" t="s">
        <v>205</v>
      </c>
      <c r="J130" s="336"/>
      <c r="K130" s="336"/>
      <c r="L130" s="336"/>
      <c r="M130" s="336"/>
      <c r="N130" s="336"/>
      <c r="O130" s="336"/>
      <c r="P130" s="336"/>
      <c r="Q130" s="336"/>
      <c r="R130" s="336"/>
      <c r="S130" s="336"/>
      <c r="T130" s="336"/>
      <c r="U130" s="336"/>
      <c r="V130" s="336"/>
      <c r="W130" s="336"/>
      <c r="X130" s="336"/>
      <c r="Y130" s="336"/>
      <c r="Z130" s="336"/>
      <c r="AA130" s="336"/>
      <c r="AB130" s="290">
        <v>7</v>
      </c>
      <c r="AC130" s="291"/>
      <c r="AD130" s="291"/>
      <c r="AE130" s="291"/>
      <c r="AF130" s="292">
        <f>VLOOKUP(AB130,'減価償却耐用年数（定額法）'!A:C,3,0)</f>
        <v>0.14299999999999999</v>
      </c>
      <c r="AG130" s="293"/>
      <c r="AH130" s="293"/>
      <c r="AI130" s="293"/>
    </row>
    <row r="131" spans="1:35" ht="19.5" customHeight="1" x14ac:dyDescent="0.15">
      <c r="A131" s="338"/>
      <c r="B131" s="338"/>
      <c r="C131" s="338"/>
      <c r="D131" s="338"/>
      <c r="E131" s="338"/>
      <c r="F131" s="338"/>
      <c r="G131" s="338"/>
      <c r="H131" s="338"/>
      <c r="I131" s="335" t="s">
        <v>204</v>
      </c>
      <c r="J131" s="336"/>
      <c r="K131" s="336"/>
      <c r="L131" s="336"/>
      <c r="M131" s="336"/>
      <c r="N131" s="336"/>
      <c r="O131" s="336"/>
      <c r="P131" s="336"/>
      <c r="Q131" s="336"/>
      <c r="R131" s="336"/>
      <c r="S131" s="336"/>
      <c r="T131" s="336"/>
      <c r="U131" s="336"/>
      <c r="V131" s="336"/>
      <c r="W131" s="336"/>
      <c r="X131" s="336"/>
      <c r="Y131" s="336"/>
      <c r="Z131" s="336"/>
      <c r="AA131" s="336"/>
      <c r="AB131" s="290">
        <v>3</v>
      </c>
      <c r="AC131" s="291"/>
      <c r="AD131" s="291"/>
      <c r="AE131" s="291"/>
      <c r="AF131" s="292">
        <f>VLOOKUP(AB131,'減価償却耐用年数（定額法）'!A:C,3,0)</f>
        <v>0.33400000000000002</v>
      </c>
      <c r="AG131" s="293"/>
      <c r="AH131" s="293"/>
      <c r="AI131" s="293"/>
    </row>
    <row r="133" spans="1:35" x14ac:dyDescent="0.15">
      <c r="A133" s="56" t="s">
        <v>206</v>
      </c>
    </row>
    <row r="134" spans="1:35" ht="31.5" customHeight="1" x14ac:dyDescent="0.15">
      <c r="A134" s="290" t="s">
        <v>177</v>
      </c>
      <c r="B134" s="291"/>
      <c r="C134" s="291"/>
      <c r="D134" s="291"/>
      <c r="E134" s="291"/>
      <c r="F134" s="291"/>
      <c r="G134" s="291"/>
      <c r="H134" s="291"/>
      <c r="I134" s="290" t="s">
        <v>210</v>
      </c>
      <c r="J134" s="291"/>
      <c r="K134" s="291"/>
      <c r="L134" s="291"/>
      <c r="M134" s="291"/>
      <c r="N134" s="291"/>
      <c r="O134" s="291"/>
      <c r="P134" s="291"/>
      <c r="Q134" s="291"/>
      <c r="R134" s="291"/>
      <c r="S134" s="291"/>
      <c r="T134" s="291"/>
      <c r="U134" s="291"/>
      <c r="V134" s="291"/>
      <c r="W134" s="291"/>
      <c r="X134" s="291"/>
      <c r="Y134" s="291"/>
      <c r="Z134" s="291"/>
      <c r="AA134" s="291"/>
      <c r="AB134" s="314" t="s">
        <v>184</v>
      </c>
      <c r="AC134" s="291"/>
      <c r="AD134" s="291"/>
      <c r="AE134" s="291"/>
      <c r="AF134" s="314" t="s">
        <v>185</v>
      </c>
      <c r="AG134" s="291"/>
      <c r="AH134" s="291"/>
      <c r="AI134" s="291"/>
    </row>
    <row r="135" spans="1:35" ht="19.5" customHeight="1" x14ac:dyDescent="0.15">
      <c r="A135" s="337" t="s">
        <v>211</v>
      </c>
      <c r="B135" s="338"/>
      <c r="C135" s="338"/>
      <c r="D135" s="338"/>
      <c r="E135" s="338"/>
      <c r="F135" s="338"/>
      <c r="G135" s="338"/>
      <c r="H135" s="338"/>
      <c r="I135" s="335" t="s">
        <v>207</v>
      </c>
      <c r="J135" s="336"/>
      <c r="K135" s="336"/>
      <c r="L135" s="336"/>
      <c r="M135" s="336"/>
      <c r="N135" s="336"/>
      <c r="O135" s="336"/>
      <c r="P135" s="336"/>
      <c r="Q135" s="336"/>
      <c r="R135" s="336"/>
      <c r="S135" s="336"/>
      <c r="T135" s="336"/>
      <c r="U135" s="336"/>
      <c r="V135" s="336"/>
      <c r="W135" s="336"/>
      <c r="X135" s="336"/>
      <c r="Y135" s="336"/>
      <c r="Z135" s="336"/>
      <c r="AA135" s="336"/>
      <c r="AB135" s="290">
        <v>6</v>
      </c>
      <c r="AC135" s="291"/>
      <c r="AD135" s="291"/>
      <c r="AE135" s="291"/>
      <c r="AF135" s="292">
        <f>VLOOKUP(AB135,'減価償却耐用年数（定額法）'!A:C,3,0)</f>
        <v>0.16700000000000001</v>
      </c>
      <c r="AG135" s="293"/>
      <c r="AH135" s="293"/>
      <c r="AI135" s="293"/>
    </row>
    <row r="136" spans="1:35" ht="19.5" customHeight="1" x14ac:dyDescent="0.15">
      <c r="A136" s="338"/>
      <c r="B136" s="338"/>
      <c r="C136" s="338"/>
      <c r="D136" s="338"/>
      <c r="E136" s="338"/>
      <c r="F136" s="338"/>
      <c r="G136" s="338"/>
      <c r="H136" s="338"/>
      <c r="I136" s="335" t="s">
        <v>208</v>
      </c>
      <c r="J136" s="336"/>
      <c r="K136" s="336"/>
      <c r="L136" s="336"/>
      <c r="M136" s="336"/>
      <c r="N136" s="336"/>
      <c r="O136" s="336"/>
      <c r="P136" s="336"/>
      <c r="Q136" s="336"/>
      <c r="R136" s="336"/>
      <c r="S136" s="336"/>
      <c r="T136" s="336"/>
      <c r="U136" s="336"/>
      <c r="V136" s="336"/>
      <c r="W136" s="336"/>
      <c r="X136" s="336"/>
      <c r="Y136" s="336"/>
      <c r="Z136" s="336"/>
      <c r="AA136" s="336"/>
      <c r="AB136" s="290">
        <v>4</v>
      </c>
      <c r="AC136" s="291"/>
      <c r="AD136" s="291"/>
      <c r="AE136" s="291"/>
      <c r="AF136" s="292">
        <f>VLOOKUP(AB136,'減価償却耐用年数（定額法）'!A:C,3,0)</f>
        <v>0.25</v>
      </c>
      <c r="AG136" s="293"/>
      <c r="AH136" s="293"/>
      <c r="AI136" s="293"/>
    </row>
    <row r="137" spans="1:35" ht="19.5" customHeight="1" x14ac:dyDescent="0.15">
      <c r="A137" s="337" t="s">
        <v>209</v>
      </c>
      <c r="B137" s="338"/>
      <c r="C137" s="338"/>
      <c r="D137" s="338"/>
      <c r="E137" s="338"/>
      <c r="F137" s="338"/>
      <c r="G137" s="338"/>
      <c r="H137" s="338"/>
      <c r="I137" s="335"/>
      <c r="J137" s="336"/>
      <c r="K137" s="336"/>
      <c r="L137" s="336"/>
      <c r="M137" s="336"/>
      <c r="N137" s="336"/>
      <c r="O137" s="336"/>
      <c r="P137" s="336"/>
      <c r="Q137" s="336"/>
      <c r="R137" s="336"/>
      <c r="S137" s="336"/>
      <c r="T137" s="336"/>
      <c r="U137" s="336"/>
      <c r="V137" s="336"/>
      <c r="W137" s="336"/>
      <c r="X137" s="336"/>
      <c r="Y137" s="336"/>
      <c r="Z137" s="336"/>
      <c r="AA137" s="336"/>
      <c r="AB137" s="290">
        <v>3</v>
      </c>
      <c r="AC137" s="291"/>
      <c r="AD137" s="291"/>
      <c r="AE137" s="291"/>
      <c r="AF137" s="292">
        <f>VLOOKUP(AB137,'減価償却耐用年数（定額法）'!A:C,3,0)</f>
        <v>0.33400000000000002</v>
      </c>
      <c r="AG137" s="293"/>
      <c r="AH137" s="293"/>
      <c r="AI137" s="293"/>
    </row>
    <row r="139" spans="1:35" ht="17.25" thickBot="1" x14ac:dyDescent="0.2">
      <c r="A139" s="287" t="s">
        <v>228</v>
      </c>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row>
    <row r="140" spans="1:35" ht="9" customHeight="1" x14ac:dyDescent="0.15">
      <c r="A140" s="101"/>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3"/>
    </row>
    <row r="141" spans="1:35" ht="38.25" x14ac:dyDescent="0.15">
      <c r="A141" s="104"/>
      <c r="B141" s="294" t="s">
        <v>215</v>
      </c>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105"/>
    </row>
    <row r="142" spans="1:35" ht="19.5" x14ac:dyDescent="0.15">
      <c r="A142" s="108"/>
      <c r="B142" s="275" t="s">
        <v>242</v>
      </c>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109"/>
    </row>
    <row r="143" spans="1:35" ht="19.5" x14ac:dyDescent="0.15">
      <c r="A143" s="108"/>
      <c r="B143" s="278" t="s">
        <v>358</v>
      </c>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109"/>
    </row>
    <row r="144" spans="1:35" x14ac:dyDescent="0.15">
      <c r="A144" s="108"/>
      <c r="B144" s="100"/>
      <c r="C144" s="277"/>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110"/>
    </row>
    <row r="145" spans="1:35" x14ac:dyDescent="0.15">
      <c r="A145" s="108"/>
      <c r="B145" s="268" t="s">
        <v>222</v>
      </c>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109"/>
    </row>
    <row r="146" spans="1:35" x14ac:dyDescent="0.15">
      <c r="A146" s="108"/>
      <c r="B146" s="268" t="s">
        <v>221</v>
      </c>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109"/>
    </row>
    <row r="147" spans="1:35" x14ac:dyDescent="0.15">
      <c r="A147" s="106"/>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107"/>
    </row>
    <row r="148" spans="1:35" x14ac:dyDescent="0.15">
      <c r="A148" s="111"/>
      <c r="B148" s="272" t="s">
        <v>238</v>
      </c>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112"/>
    </row>
    <row r="149" spans="1:35" x14ac:dyDescent="0.15">
      <c r="A149" s="108"/>
      <c r="B149" s="268" t="s">
        <v>241</v>
      </c>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113"/>
    </row>
    <row r="150" spans="1:35" x14ac:dyDescent="0.15">
      <c r="A150" s="108"/>
      <c r="B150" s="268" t="s">
        <v>239</v>
      </c>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113"/>
    </row>
    <row r="151" spans="1:35" x14ac:dyDescent="0.15">
      <c r="A151" s="108"/>
      <c r="B151" s="84"/>
      <c r="C151" s="84" t="s">
        <v>4</v>
      </c>
      <c r="D151" s="270" t="s">
        <v>240</v>
      </c>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114"/>
    </row>
    <row r="152" spans="1:35" x14ac:dyDescent="0.15">
      <c r="A152" s="108"/>
      <c r="B152" s="84"/>
      <c r="C152" s="84"/>
      <c r="D152" s="270" t="s">
        <v>344</v>
      </c>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114"/>
    </row>
    <row r="153" spans="1:35" x14ac:dyDescent="0.15">
      <c r="A153" s="108"/>
      <c r="B153" s="84"/>
      <c r="C153" s="84"/>
      <c r="D153" s="270" t="s">
        <v>345</v>
      </c>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114"/>
    </row>
    <row r="154" spans="1:35" x14ac:dyDescent="0.15">
      <c r="A154" s="106"/>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107"/>
    </row>
    <row r="155" spans="1:35" x14ac:dyDescent="0.15">
      <c r="A155" s="111"/>
      <c r="B155" s="272" t="s">
        <v>216</v>
      </c>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112"/>
    </row>
    <row r="156" spans="1:35" x14ac:dyDescent="0.15">
      <c r="A156" s="108"/>
      <c r="B156" s="268" t="s">
        <v>217</v>
      </c>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113"/>
    </row>
    <row r="157" spans="1:35" x14ac:dyDescent="0.15">
      <c r="A157" s="108"/>
      <c r="B157" s="84"/>
      <c r="C157" s="84" t="s">
        <v>4</v>
      </c>
      <c r="D157" s="268" t="s">
        <v>365</v>
      </c>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113"/>
    </row>
    <row r="158" spans="1:35" x14ac:dyDescent="0.15">
      <c r="A158" s="108"/>
      <c r="B158" s="132"/>
      <c r="C158" s="132" t="s">
        <v>4</v>
      </c>
      <c r="D158" s="268" t="s">
        <v>366</v>
      </c>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68"/>
      <c r="AH158" s="268"/>
      <c r="AI158" s="113"/>
    </row>
    <row r="159" spans="1:35" x14ac:dyDescent="0.15">
      <c r="A159" s="108"/>
      <c r="B159" s="132"/>
      <c r="C159" s="132"/>
      <c r="D159" s="268" t="s">
        <v>367</v>
      </c>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113"/>
    </row>
    <row r="160" spans="1:35" x14ac:dyDescent="0.15">
      <c r="A160" s="108"/>
      <c r="B160" s="84"/>
      <c r="C160" s="84"/>
      <c r="D160" s="273" t="s">
        <v>368</v>
      </c>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115"/>
    </row>
    <row r="161" spans="1:35" x14ac:dyDescent="0.15">
      <c r="A161" s="108"/>
      <c r="B161" s="268" t="s">
        <v>346</v>
      </c>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113"/>
    </row>
    <row r="162" spans="1:35" x14ac:dyDescent="0.15">
      <c r="A162" s="108"/>
      <c r="B162" s="84"/>
      <c r="C162" s="84" t="s">
        <v>4</v>
      </c>
      <c r="D162" s="268" t="s">
        <v>223</v>
      </c>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113"/>
    </row>
    <row r="163" spans="1:35" x14ac:dyDescent="0.15">
      <c r="A163" s="108"/>
      <c r="B163" s="268" t="s">
        <v>218</v>
      </c>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113"/>
    </row>
    <row r="164" spans="1:35" x14ac:dyDescent="0.15">
      <c r="A164" s="108"/>
      <c r="B164" s="84"/>
      <c r="C164" s="84" t="s">
        <v>4</v>
      </c>
      <c r="D164" s="268" t="s">
        <v>250</v>
      </c>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113"/>
    </row>
    <row r="165" spans="1:35" x14ac:dyDescent="0.15">
      <c r="A165" s="108"/>
      <c r="B165" s="84"/>
      <c r="C165" s="84"/>
      <c r="D165" s="268" t="s">
        <v>219</v>
      </c>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113"/>
    </row>
    <row r="166" spans="1:35" x14ac:dyDescent="0.15">
      <c r="A166" s="108"/>
      <c r="B166" s="84"/>
      <c r="C166" s="84" t="s">
        <v>4</v>
      </c>
      <c r="D166" s="268" t="s">
        <v>220</v>
      </c>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113"/>
    </row>
    <row r="167" spans="1:35" x14ac:dyDescent="0.15">
      <c r="A167" s="108"/>
      <c r="B167" s="84"/>
      <c r="C167" s="84"/>
      <c r="D167" s="270" t="s">
        <v>275</v>
      </c>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114"/>
    </row>
    <row r="168" spans="1:35" x14ac:dyDescent="0.15">
      <c r="A168" s="106"/>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107"/>
    </row>
    <row r="169" spans="1:35" x14ac:dyDescent="0.15">
      <c r="A169" s="111"/>
      <c r="B169" s="272" t="s">
        <v>224</v>
      </c>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112"/>
    </row>
    <row r="170" spans="1:35" x14ac:dyDescent="0.15">
      <c r="A170" s="108"/>
      <c r="B170" s="268" t="s">
        <v>273</v>
      </c>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109"/>
    </row>
    <row r="171" spans="1:35" x14ac:dyDescent="0.15">
      <c r="A171" s="108"/>
      <c r="B171" s="268" t="s">
        <v>274</v>
      </c>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109"/>
    </row>
    <row r="172" spans="1:35" x14ac:dyDescent="0.15">
      <c r="A172" s="108"/>
      <c r="B172" s="84"/>
      <c r="C172" s="84"/>
      <c r="D172" s="270" t="s">
        <v>243</v>
      </c>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c r="AA172" s="271"/>
      <c r="AB172" s="271"/>
      <c r="AC172" s="271"/>
      <c r="AD172" s="271"/>
      <c r="AE172" s="271"/>
      <c r="AF172" s="271"/>
      <c r="AG172" s="271"/>
      <c r="AH172" s="271"/>
      <c r="AI172" s="113"/>
    </row>
    <row r="173" spans="1:35" x14ac:dyDescent="0.15">
      <c r="A173" s="106"/>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107"/>
    </row>
    <row r="174" spans="1:35" x14ac:dyDescent="0.15">
      <c r="A174" s="106"/>
      <c r="B174" s="272" t="s">
        <v>245</v>
      </c>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107"/>
    </row>
    <row r="175" spans="1:35" x14ac:dyDescent="0.15">
      <c r="A175" s="106"/>
      <c r="B175" s="268" t="s">
        <v>251</v>
      </c>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107"/>
    </row>
    <row r="176" spans="1:35" x14ac:dyDescent="0.15">
      <c r="A176" s="106"/>
      <c r="B176" s="268" t="s">
        <v>257</v>
      </c>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107"/>
    </row>
    <row r="177" spans="1:35" x14ac:dyDescent="0.15">
      <c r="A177" s="106"/>
      <c r="B177" s="69" t="s">
        <v>225</v>
      </c>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107"/>
    </row>
    <row r="178" spans="1:35" x14ac:dyDescent="0.15">
      <c r="A178" s="106"/>
      <c r="B178" s="69" t="s">
        <v>254</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107"/>
    </row>
    <row r="179" spans="1:35" x14ac:dyDescent="0.15">
      <c r="A179" s="106"/>
      <c r="B179" s="69"/>
      <c r="C179" s="69"/>
      <c r="D179" s="69" t="s">
        <v>253</v>
      </c>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107"/>
    </row>
    <row r="180" spans="1:35" x14ac:dyDescent="0.15">
      <c r="A180" s="106"/>
      <c r="B180" s="69"/>
      <c r="C180" s="69"/>
      <c r="D180" s="69" t="s">
        <v>244</v>
      </c>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107"/>
    </row>
    <row r="181" spans="1:35" ht="9" customHeight="1" x14ac:dyDescent="0.15">
      <c r="A181" s="106"/>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107"/>
    </row>
    <row r="182" spans="1:35" x14ac:dyDescent="0.15">
      <c r="A182" s="106"/>
      <c r="B182" s="69" t="s">
        <v>258</v>
      </c>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107"/>
    </row>
    <row r="183" spans="1:35" x14ac:dyDescent="0.15">
      <c r="A183" s="106"/>
      <c r="B183" s="69"/>
      <c r="C183" s="69"/>
      <c r="D183" s="69" t="s">
        <v>255</v>
      </c>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107"/>
    </row>
    <row r="184" spans="1:35" x14ac:dyDescent="0.15">
      <c r="A184" s="106"/>
      <c r="B184" s="69"/>
      <c r="C184" s="69"/>
      <c r="D184" s="69" t="s">
        <v>252</v>
      </c>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107"/>
    </row>
    <row r="185" spans="1:35" ht="9" customHeight="1" thickBot="1" x14ac:dyDescent="0.2">
      <c r="A185" s="116"/>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8"/>
    </row>
    <row r="186" spans="1:35" ht="9" customHeight="1" x14ac:dyDescent="0.15"/>
    <row r="187" spans="1:35" s="119" customFormat="1" ht="14.25" x14ac:dyDescent="0.15">
      <c r="A187" s="123" t="s">
        <v>364</v>
      </c>
    </row>
    <row r="188" spans="1:35" s="120" customFormat="1" x14ac:dyDescent="0.15">
      <c r="A188" s="124" t="s">
        <v>246</v>
      </c>
    </row>
    <row r="189" spans="1:35" s="120" customFormat="1" x14ac:dyDescent="0.15">
      <c r="A189" s="124" t="s">
        <v>272</v>
      </c>
    </row>
    <row r="190" spans="1:35" s="85" customFormat="1" ht="19.5" x14ac:dyDescent="0.15"/>
  </sheetData>
  <mergeCells count="203">
    <mergeCell ref="I53:AI53"/>
    <mergeCell ref="I54:AI54"/>
    <mergeCell ref="I55:AI55"/>
    <mergeCell ref="I56:AI56"/>
    <mergeCell ref="I57:AI57"/>
    <mergeCell ref="I63:AI63"/>
    <mergeCell ref="I64:AI64"/>
    <mergeCell ref="I65:AI65"/>
    <mergeCell ref="I68:AI68"/>
    <mergeCell ref="AF115:AI115"/>
    <mergeCell ref="AB116:AE116"/>
    <mergeCell ref="AF116:AI116"/>
    <mergeCell ref="I66:AI66"/>
    <mergeCell ref="I58:AI58"/>
    <mergeCell ref="I59:AI59"/>
    <mergeCell ref="I60:AI60"/>
    <mergeCell ref="I61:AI61"/>
    <mergeCell ref="I62:AI62"/>
    <mergeCell ref="I72:AI72"/>
    <mergeCell ref="I69:AI69"/>
    <mergeCell ref="I70:AI70"/>
    <mergeCell ref="I71:AI71"/>
    <mergeCell ref="AF114:AI114"/>
    <mergeCell ref="AF112:AI112"/>
    <mergeCell ref="AB105:AE105"/>
    <mergeCell ref="AF105:AI105"/>
    <mergeCell ref="AB106:AE106"/>
    <mergeCell ref="AB108:AE108"/>
    <mergeCell ref="AF108:AI108"/>
    <mergeCell ref="AF113:AI113"/>
    <mergeCell ref="I83:AI83"/>
    <mergeCell ref="I84:AI84"/>
    <mergeCell ref="I102:AA102"/>
    <mergeCell ref="A135:H136"/>
    <mergeCell ref="A137:H137"/>
    <mergeCell ref="I113:AA113"/>
    <mergeCell ref="I121:AA121"/>
    <mergeCell ref="I135:AA135"/>
    <mergeCell ref="I136:AA136"/>
    <mergeCell ref="I137:AA137"/>
    <mergeCell ref="I122:AA122"/>
    <mergeCell ref="I123:AA123"/>
    <mergeCell ref="I124:AA124"/>
    <mergeCell ref="I125:AA125"/>
    <mergeCell ref="I126:AA126"/>
    <mergeCell ref="I127:AA127"/>
    <mergeCell ref="I128:AA128"/>
    <mergeCell ref="I129:AA129"/>
    <mergeCell ref="I130:AA130"/>
    <mergeCell ref="I131:AA131"/>
    <mergeCell ref="I114:AA114"/>
    <mergeCell ref="I115:AA115"/>
    <mergeCell ref="I103:AA103"/>
    <mergeCell ref="AF103:AI103"/>
    <mergeCell ref="AB104:AE104"/>
    <mergeCell ref="AF104:AI104"/>
    <mergeCell ref="AB109:AE109"/>
    <mergeCell ref="AF109:AI109"/>
    <mergeCell ref="A107:H109"/>
    <mergeCell ref="A101:H103"/>
    <mergeCell ref="A104:H106"/>
    <mergeCell ref="I101:AA101"/>
    <mergeCell ref="I104:AA104"/>
    <mergeCell ref="I105:AA105"/>
    <mergeCell ref="I106:AA106"/>
    <mergeCell ref="I107:AA107"/>
    <mergeCell ref="I108:AA108"/>
    <mergeCell ref="I109:AA109"/>
    <mergeCell ref="A112:H112"/>
    <mergeCell ref="I112:AA112"/>
    <mergeCell ref="I116:AA116"/>
    <mergeCell ref="A134:H134"/>
    <mergeCell ref="I134:AA134"/>
    <mergeCell ref="A123:H127"/>
    <mergeCell ref="A128:H131"/>
    <mergeCell ref="AB115:AE115"/>
    <mergeCell ref="AB129:AE129"/>
    <mergeCell ref="A121:H122"/>
    <mergeCell ref="A120:H120"/>
    <mergeCell ref="I120:AA120"/>
    <mergeCell ref="A113:H117"/>
    <mergeCell ref="I117:AA117"/>
    <mergeCell ref="AB112:AE112"/>
    <mergeCell ref="AB113:AE113"/>
    <mergeCell ref="AB114:AE114"/>
    <mergeCell ref="AF129:AI129"/>
    <mergeCell ref="AB128:AE128"/>
    <mergeCell ref="AF128:AI128"/>
    <mergeCell ref="AB123:AE127"/>
    <mergeCell ref="AF123:AI127"/>
    <mergeCell ref="AB117:AE117"/>
    <mergeCell ref="AF117:AI117"/>
    <mergeCell ref="AB120:AE120"/>
    <mergeCell ref="AF120:AI120"/>
    <mergeCell ref="AB121:AE122"/>
    <mergeCell ref="AF121:AI122"/>
    <mergeCell ref="AF135:AI135"/>
    <mergeCell ref="AB136:AE136"/>
    <mergeCell ref="AF136:AI136"/>
    <mergeCell ref="AB137:AE137"/>
    <mergeCell ref="AF137:AI137"/>
    <mergeCell ref="AB131:AE131"/>
    <mergeCell ref="AF131:AI131"/>
    <mergeCell ref="AB130:AE130"/>
    <mergeCell ref="AF130:AI130"/>
    <mergeCell ref="AB134:AE134"/>
    <mergeCell ref="AF134:AI134"/>
    <mergeCell ref="A2:AI2"/>
    <mergeCell ref="AF101:AI101"/>
    <mergeCell ref="AF100:AI100"/>
    <mergeCell ref="AB100:AE100"/>
    <mergeCell ref="AB101:AE101"/>
    <mergeCell ref="I11:AI11"/>
    <mergeCell ref="I12:AI12"/>
    <mergeCell ref="I13:AI13"/>
    <mergeCell ref="I14:AI14"/>
    <mergeCell ref="I15:AI15"/>
    <mergeCell ref="I16:AI16"/>
    <mergeCell ref="I17:AI17"/>
    <mergeCell ref="A97:AI97"/>
    <mergeCell ref="I100:AA100"/>
    <mergeCell ref="A100:H100"/>
    <mergeCell ref="B46:AH46"/>
    <mergeCell ref="B47:AH47"/>
    <mergeCell ref="B48:AH48"/>
    <mergeCell ref="B49:AH49"/>
    <mergeCell ref="I18:AI18"/>
    <mergeCell ref="I19:AI19"/>
    <mergeCell ref="I20:AI20"/>
    <mergeCell ref="I21:AI21"/>
    <mergeCell ref="I74:AI74"/>
    <mergeCell ref="B5:AI5"/>
    <mergeCell ref="B6:AI6"/>
    <mergeCell ref="I75:AI75"/>
    <mergeCell ref="AF106:AI106"/>
    <mergeCell ref="AB107:AE107"/>
    <mergeCell ref="AF107:AI107"/>
    <mergeCell ref="I22:AI22"/>
    <mergeCell ref="I23:AI23"/>
    <mergeCell ref="I50:AI50"/>
    <mergeCell ref="I51:AI51"/>
    <mergeCell ref="I52:AI52"/>
    <mergeCell ref="I73:AI73"/>
    <mergeCell ref="I85:AI85"/>
    <mergeCell ref="I86:AI86"/>
    <mergeCell ref="I77:AI77"/>
    <mergeCell ref="I78:AI78"/>
    <mergeCell ref="I79:AI79"/>
    <mergeCell ref="B7:AI7"/>
    <mergeCell ref="B8:AI8"/>
    <mergeCell ref="I80:AI80"/>
    <mergeCell ref="I81:AI81"/>
    <mergeCell ref="I76:AI76"/>
    <mergeCell ref="I67:AI67"/>
    <mergeCell ref="I82:AI82"/>
    <mergeCell ref="B142:AH142"/>
    <mergeCell ref="C144:AH144"/>
    <mergeCell ref="B145:AH145"/>
    <mergeCell ref="B146:AH146"/>
    <mergeCell ref="B143:AH143"/>
    <mergeCell ref="B149:AH149"/>
    <mergeCell ref="B150:AH150"/>
    <mergeCell ref="B27:AH27"/>
    <mergeCell ref="B28:AH28"/>
    <mergeCell ref="B30:AH30"/>
    <mergeCell ref="B31:AH31"/>
    <mergeCell ref="B32:AH32"/>
    <mergeCell ref="A139:AI139"/>
    <mergeCell ref="B90:AI90"/>
    <mergeCell ref="B91:AI91"/>
    <mergeCell ref="B92:AI92"/>
    <mergeCell ref="B93:AI93"/>
    <mergeCell ref="B94:AI94"/>
    <mergeCell ref="B95:AI95"/>
    <mergeCell ref="AB102:AE102"/>
    <mergeCell ref="AF102:AI102"/>
    <mergeCell ref="AB103:AE103"/>
    <mergeCell ref="B141:AH141"/>
    <mergeCell ref="AB135:AE135"/>
    <mergeCell ref="B170:AH170"/>
    <mergeCell ref="B171:AH171"/>
    <mergeCell ref="D172:AH172"/>
    <mergeCell ref="B169:AH169"/>
    <mergeCell ref="B155:AH155"/>
    <mergeCell ref="B148:AH148"/>
    <mergeCell ref="B174:AH174"/>
    <mergeCell ref="B175:AH175"/>
    <mergeCell ref="B176:AH176"/>
    <mergeCell ref="D151:AH151"/>
    <mergeCell ref="D152:AH152"/>
    <mergeCell ref="D153:AH153"/>
    <mergeCell ref="B156:AH156"/>
    <mergeCell ref="D157:AH157"/>
    <mergeCell ref="D160:AH160"/>
    <mergeCell ref="B161:AH161"/>
    <mergeCell ref="D162:AH162"/>
    <mergeCell ref="B163:AH163"/>
    <mergeCell ref="D164:AH164"/>
    <mergeCell ref="D165:AH165"/>
    <mergeCell ref="D166:AH166"/>
    <mergeCell ref="D167:AH167"/>
    <mergeCell ref="D158:AH158"/>
    <mergeCell ref="D159:AH159"/>
  </mergeCells>
  <phoneticPr fontId="3"/>
  <pageMargins left="0.51181102362204722" right="0.51181102362204722" top="0.55118110236220474" bottom="0.55118110236220474" header="0.31496062992125984" footer="0.31496062992125984"/>
  <pageSetup paperSize="9" orientation="portrait" r:id="rId1"/>
  <rowBreaks count="3" manualBreakCount="3">
    <brk id="49" max="16383" man="1"/>
    <brk id="96" max="34" man="1"/>
    <brk id="138"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189A-22E4-4296-A310-E455DEB6016A}">
  <sheetPr>
    <tabColor theme="0" tint="-0.249977111117893"/>
  </sheetPr>
  <dimension ref="A2:C52"/>
  <sheetViews>
    <sheetView workbookViewId="0">
      <selection activeCell="O20" sqref="O20"/>
    </sheetView>
  </sheetViews>
  <sheetFormatPr defaultRowHeight="13.5" x14ac:dyDescent="0.15"/>
  <sheetData>
    <row r="2" spans="1:3" x14ac:dyDescent="0.15">
      <c r="A2" t="s">
        <v>92</v>
      </c>
    </row>
    <row r="3" spans="1:3" x14ac:dyDescent="0.15">
      <c r="A3">
        <v>1</v>
      </c>
      <c r="B3" t="s">
        <v>98</v>
      </c>
      <c r="C3" t="s">
        <v>99</v>
      </c>
    </row>
    <row r="4" spans="1:3" x14ac:dyDescent="0.15">
      <c r="A4">
        <v>2</v>
      </c>
      <c r="B4" s="3">
        <v>0.5</v>
      </c>
      <c r="C4" s="3">
        <v>0.5</v>
      </c>
    </row>
    <row r="5" spans="1:3" x14ac:dyDescent="0.15">
      <c r="A5">
        <v>3</v>
      </c>
      <c r="B5" s="3">
        <v>0.33300000000000002</v>
      </c>
      <c r="C5" s="3">
        <v>0.33400000000000002</v>
      </c>
    </row>
    <row r="6" spans="1:3" x14ac:dyDescent="0.15">
      <c r="A6">
        <v>4</v>
      </c>
      <c r="B6" s="3">
        <v>0.25</v>
      </c>
      <c r="C6" s="3">
        <v>0.25</v>
      </c>
    </row>
    <row r="7" spans="1:3" x14ac:dyDescent="0.15">
      <c r="A7">
        <v>5</v>
      </c>
      <c r="B7" s="3">
        <v>0.2</v>
      </c>
      <c r="C7" s="3">
        <v>0.2</v>
      </c>
    </row>
    <row r="8" spans="1:3" x14ac:dyDescent="0.15">
      <c r="A8">
        <v>6</v>
      </c>
      <c r="B8" s="3">
        <v>0.16600000000000001</v>
      </c>
      <c r="C8" s="3">
        <v>0.16700000000000001</v>
      </c>
    </row>
    <row r="9" spans="1:3" x14ac:dyDescent="0.15">
      <c r="A9">
        <v>7</v>
      </c>
      <c r="B9" s="3">
        <v>0.14199999999999999</v>
      </c>
      <c r="C9" s="3">
        <v>0.14299999999999999</v>
      </c>
    </row>
    <row r="10" spans="1:3" x14ac:dyDescent="0.15">
      <c r="A10">
        <v>8</v>
      </c>
      <c r="B10" s="3">
        <v>0.125</v>
      </c>
      <c r="C10" s="3">
        <v>0.125</v>
      </c>
    </row>
    <row r="11" spans="1:3" x14ac:dyDescent="0.15">
      <c r="A11">
        <v>9</v>
      </c>
      <c r="B11" s="3">
        <v>0.111</v>
      </c>
      <c r="C11" s="3">
        <v>0.112</v>
      </c>
    </row>
    <row r="12" spans="1:3" x14ac:dyDescent="0.15">
      <c r="A12">
        <v>10</v>
      </c>
      <c r="B12" s="3">
        <v>0.1</v>
      </c>
      <c r="C12" s="3">
        <v>0.1</v>
      </c>
    </row>
    <row r="13" spans="1:3" x14ac:dyDescent="0.15">
      <c r="A13">
        <v>11</v>
      </c>
      <c r="B13" s="3">
        <v>0.09</v>
      </c>
      <c r="C13" s="3">
        <v>9.0999999999999998E-2</v>
      </c>
    </row>
    <row r="14" spans="1:3" x14ac:dyDescent="0.15">
      <c r="A14">
        <v>12</v>
      </c>
      <c r="B14" s="3">
        <v>8.3000000000000004E-2</v>
      </c>
      <c r="C14" s="3">
        <v>8.4000000000000005E-2</v>
      </c>
    </row>
    <row r="15" spans="1:3" x14ac:dyDescent="0.15">
      <c r="A15">
        <v>13</v>
      </c>
      <c r="B15" s="3">
        <v>7.5999999999999998E-2</v>
      </c>
      <c r="C15" s="3">
        <v>7.6999999999999999E-2</v>
      </c>
    </row>
    <row r="16" spans="1:3" x14ac:dyDescent="0.15">
      <c r="A16">
        <v>14</v>
      </c>
      <c r="B16" s="3">
        <v>7.0999999999999994E-2</v>
      </c>
      <c r="C16" s="3">
        <v>7.1999999999999995E-2</v>
      </c>
    </row>
    <row r="17" spans="1:3" x14ac:dyDescent="0.15">
      <c r="A17">
        <v>15</v>
      </c>
      <c r="B17" s="3">
        <v>6.6000000000000003E-2</v>
      </c>
      <c r="C17" s="3">
        <v>6.7000000000000004E-2</v>
      </c>
    </row>
    <row r="18" spans="1:3" x14ac:dyDescent="0.15">
      <c r="A18">
        <v>16</v>
      </c>
      <c r="B18" s="3">
        <v>6.2E-2</v>
      </c>
      <c r="C18" s="3">
        <v>6.3E-2</v>
      </c>
    </row>
    <row r="19" spans="1:3" x14ac:dyDescent="0.15">
      <c r="A19">
        <v>17</v>
      </c>
      <c r="B19" s="3">
        <v>5.8000000000000003E-2</v>
      </c>
      <c r="C19" s="3">
        <v>5.9000000000000004E-2</v>
      </c>
    </row>
    <row r="20" spans="1:3" x14ac:dyDescent="0.15">
      <c r="A20">
        <v>18</v>
      </c>
      <c r="B20" s="3">
        <v>5.5E-2</v>
      </c>
      <c r="C20" s="3">
        <v>5.6000000000000001E-2</v>
      </c>
    </row>
    <row r="21" spans="1:3" x14ac:dyDescent="0.15">
      <c r="A21">
        <v>19</v>
      </c>
      <c r="B21" s="3">
        <v>5.1999999999999998E-2</v>
      </c>
      <c r="C21" s="3">
        <v>5.2999999999999999E-2</v>
      </c>
    </row>
    <row r="22" spans="1:3" x14ac:dyDescent="0.15">
      <c r="A22">
        <v>20</v>
      </c>
      <c r="B22" s="3">
        <v>0.05</v>
      </c>
      <c r="C22" s="3">
        <v>0.05</v>
      </c>
    </row>
    <row r="23" spans="1:3" x14ac:dyDescent="0.15">
      <c r="A23">
        <v>21</v>
      </c>
      <c r="B23" s="3">
        <v>4.8000000000000001E-2</v>
      </c>
      <c r="C23" s="3">
        <v>4.8000000000000001E-2</v>
      </c>
    </row>
    <row r="24" spans="1:3" x14ac:dyDescent="0.15">
      <c r="A24">
        <v>22</v>
      </c>
      <c r="B24" s="3">
        <v>4.5999999999999999E-2</v>
      </c>
      <c r="C24" s="3">
        <v>4.5999999999999999E-2</v>
      </c>
    </row>
    <row r="25" spans="1:3" x14ac:dyDescent="0.15">
      <c r="A25">
        <v>23</v>
      </c>
      <c r="B25" s="3">
        <v>4.3999999999999997E-2</v>
      </c>
      <c r="C25" s="3">
        <v>4.3999999999999997E-2</v>
      </c>
    </row>
    <row r="26" spans="1:3" x14ac:dyDescent="0.15">
      <c r="A26">
        <v>24</v>
      </c>
      <c r="B26" s="3">
        <v>4.2000000000000003E-2</v>
      </c>
      <c r="C26" s="3">
        <v>4.2000000000000003E-2</v>
      </c>
    </row>
    <row r="27" spans="1:3" x14ac:dyDescent="0.15">
      <c r="A27">
        <v>25</v>
      </c>
      <c r="B27" s="3">
        <v>0.04</v>
      </c>
      <c r="C27" s="3">
        <v>0.04</v>
      </c>
    </row>
    <row r="28" spans="1:3" x14ac:dyDescent="0.15">
      <c r="A28">
        <v>26</v>
      </c>
      <c r="B28" s="3">
        <v>3.9E-2</v>
      </c>
      <c r="C28" s="3">
        <v>3.9E-2</v>
      </c>
    </row>
    <row r="29" spans="1:3" x14ac:dyDescent="0.15">
      <c r="A29">
        <v>27</v>
      </c>
      <c r="B29" s="3">
        <v>3.6999999999999998E-2</v>
      </c>
      <c r="C29" s="3">
        <v>3.7999999999999999E-2</v>
      </c>
    </row>
    <row r="30" spans="1:3" x14ac:dyDescent="0.15">
      <c r="A30">
        <v>28</v>
      </c>
      <c r="B30" s="3">
        <v>3.5999999999999997E-2</v>
      </c>
      <c r="C30" s="3">
        <v>3.6000000000000004E-2</v>
      </c>
    </row>
    <row r="31" spans="1:3" x14ac:dyDescent="0.15">
      <c r="A31">
        <v>29</v>
      </c>
      <c r="B31" s="3">
        <v>3.5000000000000003E-2</v>
      </c>
      <c r="C31" s="3">
        <v>3.5000000000000003E-2</v>
      </c>
    </row>
    <row r="32" spans="1:3" x14ac:dyDescent="0.15">
      <c r="A32">
        <v>30</v>
      </c>
      <c r="B32" s="3">
        <v>3.4000000000000002E-2</v>
      </c>
      <c r="C32" s="3">
        <v>3.4000000000000002E-2</v>
      </c>
    </row>
    <row r="33" spans="1:3" x14ac:dyDescent="0.15">
      <c r="A33">
        <v>31</v>
      </c>
      <c r="B33" s="3">
        <v>3.3000000000000002E-2</v>
      </c>
      <c r="C33" s="3">
        <v>3.3000000000000002E-2</v>
      </c>
    </row>
    <row r="34" spans="1:3" x14ac:dyDescent="0.15">
      <c r="A34">
        <v>32</v>
      </c>
      <c r="B34" s="3">
        <v>3.2000000000000001E-2</v>
      </c>
      <c r="C34" s="3">
        <v>3.2000000000000001E-2</v>
      </c>
    </row>
    <row r="35" spans="1:3" x14ac:dyDescent="0.15">
      <c r="A35">
        <v>33</v>
      </c>
      <c r="B35" s="3">
        <v>3.1E-2</v>
      </c>
      <c r="C35" s="3">
        <v>3.1E-2</v>
      </c>
    </row>
    <row r="36" spans="1:3" x14ac:dyDescent="0.15">
      <c r="A36">
        <v>34</v>
      </c>
      <c r="B36" s="3">
        <v>0.03</v>
      </c>
      <c r="C36" s="3">
        <v>3.0000000000000002E-2</v>
      </c>
    </row>
    <row r="37" spans="1:3" x14ac:dyDescent="0.15">
      <c r="A37">
        <v>35</v>
      </c>
      <c r="B37" s="3">
        <v>2.9000000000000001E-2</v>
      </c>
      <c r="C37" s="3">
        <v>2.9000000000000001E-2</v>
      </c>
    </row>
    <row r="38" spans="1:3" x14ac:dyDescent="0.15">
      <c r="A38">
        <v>36</v>
      </c>
      <c r="B38" s="3">
        <v>2.8000000000000001E-2</v>
      </c>
      <c r="C38" s="3">
        <v>2.8000000000000001E-2</v>
      </c>
    </row>
    <row r="39" spans="1:3" x14ac:dyDescent="0.15">
      <c r="A39">
        <v>37</v>
      </c>
      <c r="B39" s="3">
        <v>2.7E-2</v>
      </c>
      <c r="C39" s="3">
        <v>2.8000000000000001E-2</v>
      </c>
    </row>
    <row r="40" spans="1:3" x14ac:dyDescent="0.15">
      <c r="A40">
        <v>38</v>
      </c>
      <c r="B40" s="3">
        <v>2.7E-2</v>
      </c>
      <c r="C40" s="3">
        <v>2.7E-2</v>
      </c>
    </row>
    <row r="41" spans="1:3" x14ac:dyDescent="0.15">
      <c r="A41">
        <v>39</v>
      </c>
      <c r="B41" s="3">
        <v>2.5999999999999999E-2</v>
      </c>
      <c r="C41" s="3">
        <v>2.6000000000000002E-2</v>
      </c>
    </row>
    <row r="42" spans="1:3" x14ac:dyDescent="0.15">
      <c r="A42">
        <v>40</v>
      </c>
      <c r="B42" s="3">
        <v>2.5000000000000001E-2</v>
      </c>
      <c r="C42" s="3">
        <v>2.5000000000000001E-2</v>
      </c>
    </row>
    <row r="43" spans="1:3" x14ac:dyDescent="0.15">
      <c r="A43">
        <v>41</v>
      </c>
      <c r="B43" s="3">
        <v>2.5000000000000001E-2</v>
      </c>
      <c r="C43" s="3">
        <v>2.5000000000000001E-2</v>
      </c>
    </row>
    <row r="44" spans="1:3" x14ac:dyDescent="0.15">
      <c r="A44">
        <v>42</v>
      </c>
      <c r="B44" s="3">
        <v>2.4E-2</v>
      </c>
      <c r="C44" s="3">
        <v>2.4E-2</v>
      </c>
    </row>
    <row r="45" spans="1:3" x14ac:dyDescent="0.15">
      <c r="A45">
        <v>43</v>
      </c>
      <c r="B45" s="3">
        <v>2.4E-2</v>
      </c>
      <c r="C45" s="3">
        <v>2.4E-2</v>
      </c>
    </row>
    <row r="46" spans="1:3" x14ac:dyDescent="0.15">
      <c r="A46">
        <v>44</v>
      </c>
      <c r="B46" s="3">
        <v>2.3E-2</v>
      </c>
      <c r="C46" s="3">
        <v>2.3E-2</v>
      </c>
    </row>
    <row r="47" spans="1:3" x14ac:dyDescent="0.15">
      <c r="A47">
        <v>45</v>
      </c>
      <c r="B47" s="3">
        <v>2.3E-2</v>
      </c>
      <c r="C47" s="3">
        <v>2.3E-2</v>
      </c>
    </row>
    <row r="48" spans="1:3" x14ac:dyDescent="0.15">
      <c r="A48">
        <v>46</v>
      </c>
      <c r="B48" s="3">
        <v>2.1999999999999999E-2</v>
      </c>
      <c r="C48" s="3">
        <v>2.2000000000000002E-2</v>
      </c>
    </row>
    <row r="49" spans="1:3" x14ac:dyDescent="0.15">
      <c r="A49">
        <v>47</v>
      </c>
      <c r="B49" s="3">
        <v>2.1999999999999999E-2</v>
      </c>
      <c r="C49" s="3">
        <v>2.2000000000000002E-2</v>
      </c>
    </row>
    <row r="50" spans="1:3" x14ac:dyDescent="0.15">
      <c r="A50">
        <v>48</v>
      </c>
      <c r="B50" s="3">
        <v>2.1000000000000001E-2</v>
      </c>
      <c r="C50" s="3">
        <v>2.1000000000000001E-2</v>
      </c>
    </row>
    <row r="51" spans="1:3" x14ac:dyDescent="0.15">
      <c r="A51">
        <v>49</v>
      </c>
      <c r="B51" s="3">
        <v>2.1000000000000001E-2</v>
      </c>
      <c r="C51" s="3">
        <v>2.1000000000000001E-2</v>
      </c>
    </row>
    <row r="52" spans="1:3" x14ac:dyDescent="0.15">
      <c r="A52">
        <v>50</v>
      </c>
      <c r="B52" s="3">
        <v>0.02</v>
      </c>
      <c r="C52" s="3">
        <v>0.02</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6623-1228-4C28-8B1E-5C3329FFF792}">
  <sheetPr>
    <tabColor theme="0" tint="-0.249977111117893"/>
  </sheetPr>
  <dimension ref="A2:B49"/>
  <sheetViews>
    <sheetView topLeftCell="A3" workbookViewId="0">
      <selection activeCell="B4" sqref="B4"/>
    </sheetView>
  </sheetViews>
  <sheetFormatPr defaultRowHeight="13.5" x14ac:dyDescent="0.15"/>
  <sheetData>
    <row r="2" spans="1:2" x14ac:dyDescent="0.15">
      <c r="A2" t="s">
        <v>363</v>
      </c>
      <c r="B2">
        <v>2020</v>
      </c>
    </row>
    <row r="3" spans="1:2" x14ac:dyDescent="0.15">
      <c r="A3" t="s">
        <v>359</v>
      </c>
      <c r="B3">
        <v>2019</v>
      </c>
    </row>
    <row r="4" spans="1:2" x14ac:dyDescent="0.15">
      <c r="A4" t="s">
        <v>360</v>
      </c>
      <c r="B4">
        <v>2019</v>
      </c>
    </row>
    <row r="5" spans="1:2" x14ac:dyDescent="0.15">
      <c r="A5" t="s">
        <v>282</v>
      </c>
      <c r="B5">
        <v>2018</v>
      </c>
    </row>
    <row r="6" spans="1:2" x14ac:dyDescent="0.15">
      <c r="A6" t="s">
        <v>283</v>
      </c>
      <c r="B6">
        <v>2017</v>
      </c>
    </row>
    <row r="7" spans="1:2" x14ac:dyDescent="0.15">
      <c r="A7" t="s">
        <v>284</v>
      </c>
      <c r="B7">
        <v>2016</v>
      </c>
    </row>
    <row r="8" spans="1:2" x14ac:dyDescent="0.15">
      <c r="A8" t="s">
        <v>285</v>
      </c>
      <c r="B8">
        <v>2015</v>
      </c>
    </row>
    <row r="9" spans="1:2" x14ac:dyDescent="0.15">
      <c r="A9" t="s">
        <v>286</v>
      </c>
      <c r="B9">
        <v>2014</v>
      </c>
    </row>
    <row r="10" spans="1:2" x14ac:dyDescent="0.15">
      <c r="A10" t="s">
        <v>287</v>
      </c>
      <c r="B10">
        <v>2013</v>
      </c>
    </row>
    <row r="11" spans="1:2" x14ac:dyDescent="0.15">
      <c r="A11" t="s">
        <v>288</v>
      </c>
      <c r="B11">
        <v>2012</v>
      </c>
    </row>
    <row r="12" spans="1:2" x14ac:dyDescent="0.15">
      <c r="A12" t="s">
        <v>289</v>
      </c>
      <c r="B12">
        <v>2011</v>
      </c>
    </row>
    <row r="13" spans="1:2" x14ac:dyDescent="0.15">
      <c r="A13" t="s">
        <v>290</v>
      </c>
      <c r="B13">
        <v>2010</v>
      </c>
    </row>
    <row r="14" spans="1:2" x14ac:dyDescent="0.15">
      <c r="A14" t="s">
        <v>291</v>
      </c>
      <c r="B14">
        <v>2009</v>
      </c>
    </row>
    <row r="15" spans="1:2" x14ac:dyDescent="0.15">
      <c r="A15" t="s">
        <v>292</v>
      </c>
      <c r="B15">
        <v>2008</v>
      </c>
    </row>
    <row r="16" spans="1:2" x14ac:dyDescent="0.15">
      <c r="A16" t="s">
        <v>293</v>
      </c>
      <c r="B16">
        <v>2007</v>
      </c>
    </row>
    <row r="17" spans="1:2" x14ac:dyDescent="0.15">
      <c r="A17" t="s">
        <v>294</v>
      </c>
      <c r="B17">
        <v>2006</v>
      </c>
    </row>
    <row r="18" spans="1:2" x14ac:dyDescent="0.15">
      <c r="A18" t="s">
        <v>295</v>
      </c>
      <c r="B18">
        <v>2005</v>
      </c>
    </row>
    <row r="19" spans="1:2" x14ac:dyDescent="0.15">
      <c r="A19" t="s">
        <v>296</v>
      </c>
      <c r="B19">
        <v>2004</v>
      </c>
    </row>
    <row r="20" spans="1:2" x14ac:dyDescent="0.15">
      <c r="A20" t="s">
        <v>297</v>
      </c>
      <c r="B20">
        <v>2003</v>
      </c>
    </row>
    <row r="21" spans="1:2" x14ac:dyDescent="0.15">
      <c r="A21" t="s">
        <v>298</v>
      </c>
      <c r="B21">
        <v>2002</v>
      </c>
    </row>
    <row r="22" spans="1:2" x14ac:dyDescent="0.15">
      <c r="A22" t="s">
        <v>299</v>
      </c>
      <c r="B22">
        <v>2001</v>
      </c>
    </row>
    <row r="23" spans="1:2" x14ac:dyDescent="0.15">
      <c r="A23" t="s">
        <v>300</v>
      </c>
      <c r="B23">
        <v>2000</v>
      </c>
    </row>
    <row r="24" spans="1:2" x14ac:dyDescent="0.15">
      <c r="A24" t="s">
        <v>301</v>
      </c>
      <c r="B24">
        <v>1999</v>
      </c>
    </row>
    <row r="25" spans="1:2" x14ac:dyDescent="0.15">
      <c r="A25" t="s">
        <v>302</v>
      </c>
      <c r="B25">
        <v>1998</v>
      </c>
    </row>
    <row r="26" spans="1:2" x14ac:dyDescent="0.15">
      <c r="A26" t="s">
        <v>303</v>
      </c>
      <c r="B26">
        <v>1997</v>
      </c>
    </row>
    <row r="27" spans="1:2" x14ac:dyDescent="0.15">
      <c r="A27" t="s">
        <v>304</v>
      </c>
      <c r="B27">
        <v>1996</v>
      </c>
    </row>
    <row r="28" spans="1:2" x14ac:dyDescent="0.15">
      <c r="A28" t="s">
        <v>305</v>
      </c>
      <c r="B28">
        <v>1995</v>
      </c>
    </row>
    <row r="29" spans="1:2" x14ac:dyDescent="0.15">
      <c r="A29" t="s">
        <v>306</v>
      </c>
      <c r="B29">
        <v>1994</v>
      </c>
    </row>
    <row r="30" spans="1:2" x14ac:dyDescent="0.15">
      <c r="A30" t="s">
        <v>307</v>
      </c>
      <c r="B30">
        <v>1993</v>
      </c>
    </row>
    <row r="31" spans="1:2" x14ac:dyDescent="0.15">
      <c r="A31" t="s">
        <v>308</v>
      </c>
      <c r="B31">
        <v>1992</v>
      </c>
    </row>
    <row r="32" spans="1:2" x14ac:dyDescent="0.15">
      <c r="A32" t="s">
        <v>309</v>
      </c>
      <c r="B32">
        <v>1991</v>
      </c>
    </row>
    <row r="33" spans="1:2" x14ac:dyDescent="0.15">
      <c r="A33" t="s">
        <v>310</v>
      </c>
      <c r="B33">
        <v>1990</v>
      </c>
    </row>
    <row r="34" spans="1:2" x14ac:dyDescent="0.15">
      <c r="A34" t="s">
        <v>311</v>
      </c>
      <c r="B34">
        <v>1989</v>
      </c>
    </row>
    <row r="35" spans="1:2" x14ac:dyDescent="0.15">
      <c r="A35" t="s">
        <v>312</v>
      </c>
      <c r="B35">
        <v>1989</v>
      </c>
    </row>
    <row r="36" spans="1:2" x14ac:dyDescent="0.15">
      <c r="A36" t="s">
        <v>313</v>
      </c>
      <c r="B36">
        <v>1988</v>
      </c>
    </row>
    <row r="37" spans="1:2" x14ac:dyDescent="0.15">
      <c r="A37" t="s">
        <v>314</v>
      </c>
      <c r="B37">
        <v>1987</v>
      </c>
    </row>
    <row r="38" spans="1:2" x14ac:dyDescent="0.15">
      <c r="A38" t="s">
        <v>315</v>
      </c>
      <c r="B38">
        <v>1986</v>
      </c>
    </row>
    <row r="39" spans="1:2" x14ac:dyDescent="0.15">
      <c r="A39" t="s">
        <v>316</v>
      </c>
      <c r="B39">
        <v>1985</v>
      </c>
    </row>
    <row r="40" spans="1:2" x14ac:dyDescent="0.15">
      <c r="A40" t="s">
        <v>317</v>
      </c>
      <c r="B40">
        <v>1984</v>
      </c>
    </row>
    <row r="41" spans="1:2" x14ac:dyDescent="0.15">
      <c r="A41" t="s">
        <v>318</v>
      </c>
      <c r="B41">
        <v>1983</v>
      </c>
    </row>
    <row r="42" spans="1:2" x14ac:dyDescent="0.15">
      <c r="A42" t="s">
        <v>319</v>
      </c>
      <c r="B42">
        <v>1982</v>
      </c>
    </row>
    <row r="43" spans="1:2" x14ac:dyDescent="0.15">
      <c r="A43" t="s">
        <v>320</v>
      </c>
      <c r="B43">
        <v>1981</v>
      </c>
    </row>
    <row r="44" spans="1:2" x14ac:dyDescent="0.15">
      <c r="A44" t="s">
        <v>321</v>
      </c>
      <c r="B44">
        <v>1980</v>
      </c>
    </row>
    <row r="45" spans="1:2" x14ac:dyDescent="0.15">
      <c r="A45" t="s">
        <v>322</v>
      </c>
      <c r="B45">
        <v>1979</v>
      </c>
    </row>
    <row r="46" spans="1:2" x14ac:dyDescent="0.15">
      <c r="A46" t="s">
        <v>323</v>
      </c>
      <c r="B46">
        <v>1978</v>
      </c>
    </row>
    <row r="47" spans="1:2" x14ac:dyDescent="0.15">
      <c r="A47" t="s">
        <v>324</v>
      </c>
      <c r="B47">
        <v>1977</v>
      </c>
    </row>
    <row r="48" spans="1:2" x14ac:dyDescent="0.15">
      <c r="A48" t="s">
        <v>325</v>
      </c>
      <c r="B48">
        <v>1976</v>
      </c>
    </row>
    <row r="49" spans="1:2" x14ac:dyDescent="0.15">
      <c r="A49" t="s">
        <v>326</v>
      </c>
      <c r="B49">
        <v>1975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農業所得計算ノート</vt:lpstr>
      <vt:lpstr>記入のしかた</vt:lpstr>
      <vt:lpstr>減価償却耐用年数（定額法）</vt:lpstr>
      <vt:lpstr>和暦⇔西暦</vt:lpstr>
      <vt:lpstr>記入のしかた!Print_Area</vt:lpstr>
      <vt:lpstr>農業所得計算ノート!Print_Area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2020-10-23T05:52:42Z</cp:lastPrinted>
  <dcterms:created xsi:type="dcterms:W3CDTF">2018-08-23T05:29:37Z</dcterms:created>
  <dcterms:modified xsi:type="dcterms:W3CDTF">2020-10-23T06:52:51Z</dcterms:modified>
</cp:coreProperties>
</file>